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6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" sheetId="1" r:id="rId5"/>
    <sheet state="visible" name="Dashboard" sheetId="2" r:id="rId6"/>
    <sheet state="visible" name="Monatsplanung" sheetId="3" r:id="rId7"/>
    <sheet state="visible" name="Ausgaben" sheetId="4" r:id="rId8"/>
    <sheet state="visible" name="Einnahmen" sheetId="5" r:id="rId9"/>
    <sheet state="visible" name="Jahresübersicht" sheetId="6" r:id="rId10"/>
    <sheet state="visible" name="Sparziele" sheetId="7" r:id="rId11"/>
    <sheet state="visible" name="Reflexion" sheetId="8" r:id="rId12"/>
    <sheet state="visible" name="Anleitung" sheetId="9" r:id="rId13"/>
    <sheet state="visible" name="Listen" sheetId="10" r:id="rId14"/>
  </sheets>
  <definedNames/>
  <calcPr/>
</workbook>
</file>

<file path=xl/sharedStrings.xml><?xml version="1.0" encoding="utf-8"?>
<sst xmlns="http://schemas.openxmlformats.org/spreadsheetml/2006/main" count="585" uniqueCount="237">
  <si>
    <t>KAKEIBO – GELD BEWUSST PLANEN</t>
  </si>
  <si>
    <t>Eine moderne, japanisch inspirierte Haushaltsbuch-Vorlage: planen, eintragen, verstehen, verbessern.</t>
  </si>
  <si>
    <t>DIE VIER KAKEIBO-FRAGEN</t>
  </si>
  <si>
    <t>SO STARTEN</t>
  </si>
  <si>
    <t>1  Wie viel Geld habe ich?
Einnahmen vollständig erfassen.</t>
  </si>
  <si>
    <t>1. Monatsplanung
Plane Einnahmen, Sparziel und vier Kategorien.</t>
  </si>
  <si>
    <t>2  Wie viel möchte ich sparen?
Sparziel vor den Ausgaben festlegen.</t>
  </si>
  <si>
    <t>2. Einnahmen &amp; Ausgaben
Ersetze Beispieldaten und erfasse laufend.</t>
  </si>
  <si>
    <t>3  Wie viel gebe ich tatsächlich aus?
Jede Ausgabe ehrlich eintragen.</t>
  </si>
  <si>
    <t>3. Dashboard
Wähle einen Monat und prüfe deine Muster.</t>
  </si>
  <si>
    <t>4  Wie kann ich mich verbessern?
Monatlich reflektieren statt urteilen.</t>
  </si>
  <si>
    <t>4. Reflexion
Notiere eine konkrete Änderung für den Folgemonat.</t>
  </si>
  <si>
    <t>LEGENDE</t>
  </si>
  <si>
    <t>Blau
Eingabe</t>
  </si>
  <si>
    <t>Grün
Verknüpfung</t>
  </si>
  <si>
    <t>Schwarz
Berechnung</t>
  </si>
  <si>
    <t>Zinnoberrot
Warnung</t>
  </si>
  <si>
    <t>Bewusst planen statt unbewusst ausgeben.</t>
  </si>
  <si>
    <t>Klarheit entsteht durch regelmäßiges Eintragen.</t>
  </si>
  <si>
    <t>KAKEIBO</t>
  </si>
  <si>
    <t>KAKEIBO-DASHBOARD</t>
  </si>
  <si>
    <t>Wähle einen Monat. Alle Kennzahlen und Diagramme aktualisieren sich automatisch.</t>
  </si>
  <si>
    <t>MONAT</t>
  </si>
  <si>
    <t>Einnahmen</t>
  </si>
  <si>
    <t>Ausgaben</t>
  </si>
  <si>
    <t>Gespart</t>
  </si>
  <si>
    <t>Sparquote</t>
  </si>
  <si>
    <t>Sparziel</t>
  </si>
  <si>
    <t>Restbudget</t>
  </si>
  <si>
    <t>Spontankäufe</t>
  </si>
  <si>
    <t>Ø Zufriedenheit</t>
  </si>
  <si>
    <t>KATEGORIEN IM GEWÄHLTEN MONAT</t>
  </si>
  <si>
    <t>Brauche ich das wirklich – oder möchte ich es nur gerade?</t>
  </si>
  <si>
    <t>Kategorie</t>
  </si>
  <si>
    <t>Budget (€)</t>
  </si>
  <si>
    <t>Ist (€)</t>
  </si>
  <si>
    <t>Existenz</t>
  </si>
  <si>
    <t>Freizeit</t>
  </si>
  <si>
    <t>Kultur &amp; Bildung</t>
  </si>
  <si>
    <t>Unvorhergesehenes</t>
  </si>
  <si>
    <t>BEDARF UND WUNSCH</t>
  </si>
  <si>
    <t>Typ</t>
  </si>
  <si>
    <t>Betrag (€)</t>
  </si>
  <si>
    <t>Bedarf</t>
  </si>
  <si>
    <t>Wunsch</t>
  </si>
  <si>
    <t>JAHRESTREND</t>
  </si>
  <si>
    <t>Monat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</si>
  <si>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</si>
  <si>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</si>
  <si>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</si>
  <si>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</si>
  <si>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</si>
  <si>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</si>
  <si>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</si>
  <si>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</si>
  <si>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</si>
  <si>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</si>
  <si>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</si>
  <si>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</si>
  <si>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MONATSPLANUNG 2026</t>
  </si>
  <si>
    <t>Blaue Zahlen sind Eingaben, grüne Werte kommen aus anderen Blättern, schwarze Werte werden berechnet.</t>
  </si>
  <si>
    <t>Plan-Einnahmen (€)</t>
  </si>
  <si>
    <t>Ist-Einnahmen (€)</t>
  </si>
  <si>
    <t>Sparziel (€)</t>
  </si>
  <si>
    <t>Budget Existenz (€)</t>
  </si>
  <si>
    <t>Budget Freizeit (€)</t>
  </si>
  <si>
    <t>Budget Kultur &amp; Bildung (€)</t>
  </si>
  <si>
    <t>Budget Unvorhergesehenes (€)</t>
  </si>
  <si>
    <t>Gesamtbudget (€)</t>
  </si>
  <si>
    <t>Ist Existenz (€)</t>
  </si>
  <si>
    <t>Ist Freizeit (€)</t>
  </si>
  <si>
    <t>Ist Kultur &amp; Bildung (€)</t>
  </si>
  <si>
    <t>Ist Unvorhergesehenes (€)</t>
  </si>
  <si>
    <t>Ist-Ausgaben (€)</t>
  </si>
  <si>
    <t>Restbudget (€)</t>
  </si>
  <si>
    <t>Tatsächlich gespart (€)</t>
  </si>
  <si>
    <t>Zielerreichung</t>
  </si>
  <si>
    <t>Wochenbudget (€)</t>
  </si>
  <si>
    <t>Status</t>
  </si>
  <si>
    <t>JAHR GESAMT</t>
  </si>
  <si>
    <t>AUSGABENBUCH</t>
  </si>
  <si>
    <t>Jede Ausgabe zählt. Beispieldaten ersetzen oder löschen und neue Ausgaben direkt eintragen.</t>
  </si>
  <si>
    <t>Datum</t>
  </si>
  <si>
    <t>Woche</t>
  </si>
  <si>
    <t>Beschreibung</t>
  </si>
  <si>
    <t>Unterkategorie</t>
  </si>
  <si>
    <t>Bedarf/Wunsch</t>
  </si>
  <si>
    <t>Fix/Variabel</t>
  </si>
  <si>
    <t>Zahlungsart</t>
  </si>
  <si>
    <t>Spontankauf?</t>
  </si>
  <si>
    <t>Zufriedenheit (1–5)</t>
  </si>
  <si>
    <t>Notiz</t>
  </si>
  <si>
    <t>Miete</t>
  </si>
  <si>
    <t>Wohnen</t>
  </si>
  <si>
    <t>Fix</t>
  </si>
  <si>
    <t>Lastschrift</t>
  </si>
  <si>
    <t>Nein</t>
  </si>
  <si>
    <t>Beispielwert</t>
  </si>
  <si>
    <t>Lebensmittel</t>
  </si>
  <si>
    <t>Variabel</t>
  </si>
  <si>
    <t>Debitkarte</t>
  </si>
  <si>
    <t>Streaming</t>
  </si>
  <si>
    <t>Abos</t>
  </si>
  <si>
    <t>Bücher</t>
  </si>
  <si>
    <t>Ja</t>
  </si>
  <si>
    <t>Autoreparatur</t>
  </si>
  <si>
    <t>Reparatur</t>
  </si>
  <si>
    <t>Überweisung</t>
  </si>
  <si>
    <t>Restaurant</t>
  </si>
  <si>
    <t>Gastronomie</t>
  </si>
  <si>
    <t>Kreditkarte</t>
  </si>
  <si>
    <t>Onlinekurs</t>
  </si>
  <si>
    <t>Weiterbildung</t>
  </si>
  <si>
    <t>PayPal</t>
  </si>
  <si>
    <t>Apotheke</t>
  </si>
  <si>
    <t>Gesundheit</t>
  </si>
  <si>
    <t>Kino &amp; Snacks</t>
  </si>
  <si>
    <t>Unterhaltung</t>
  </si>
  <si>
    <t>Fachbuch</t>
  </si>
  <si>
    <t>Geschenk</t>
  </si>
  <si>
    <t>Geschenke</t>
  </si>
  <si>
    <t>Bar</t>
  </si>
  <si>
    <t>Wochenendtrip</t>
  </si>
  <si>
    <t>Reisen</t>
  </si>
  <si>
    <t>Museum</t>
  </si>
  <si>
    <t>Hobbys</t>
  </si>
  <si>
    <t>Fahrradreparatur</t>
  </si>
  <si>
    <t>Kleidung</t>
  </si>
  <si>
    <t>Sprachkurs</t>
  </si>
  <si>
    <t>Tierarzt</t>
  </si>
  <si>
    <t>Haustiere</t>
  </si>
  <si>
    <t>Konzert</t>
  </si>
  <si>
    <t>Haushaltsgerät</t>
  </si>
  <si>
    <t>Haushalt</t>
  </si>
  <si>
    <t>Café &amp; Essen</t>
  </si>
  <si>
    <t>Fotokurs</t>
  </si>
  <si>
    <t>Sommerkleidung</t>
  </si>
  <si>
    <t>EINNAHMENBUCH</t>
  </si>
  <si>
    <t>Gehalt, Nebeneinnahmen, Erstattungen und Zinsen vollständig erfassen.</t>
  </si>
  <si>
    <t>Quelle</t>
  </si>
  <si>
    <t>Art</t>
  </si>
  <si>
    <t>Arbeitgeber</t>
  </si>
  <si>
    <t>Gehalt</t>
  </si>
  <si>
    <t>Nebeneinnahme</t>
  </si>
  <si>
    <t>Nebeneinkommen</t>
  </si>
  <si>
    <t>JAHRESÜBERSICHT</t>
  </si>
  <si>
    <t>Ein ruhiger Blick auf das ganze Jahr: Einkommen, Ausgaben, Sparen und Konsumverhalten.</t>
  </si>
  <si>
    <t>Einnahmen (€)</t>
  </si>
  <si>
    <t>Ausgaben (€)</t>
  </si>
  <si>
    <t>Gespart (€)</t>
  </si>
  <si>
    <t>Spontankäufe (€)</t>
  </si>
  <si>
    <t>Wünsche (€)</t>
  </si>
  <si>
    <t>Bedarf (€)</t>
  </si>
  <si>
    <t>Budgetabweichung (€)</t>
  </si>
  <si>
    <t>SPARZIELE UND RECHNER</t>
  </si>
  <si>
    <t>Ziele werden greifbar, wenn Restbetrag, Monatsrate und voraussichtliches Enddatum sichtbar sind.</t>
  </si>
  <si>
    <t>Zielbetrag (€)</t>
  </si>
  <si>
    <t>Aktuell gespart (€)</t>
  </si>
  <si>
    <t>Monatliche Rate (€)</t>
  </si>
  <si>
    <t>Zieldatum</t>
  </si>
  <si>
    <t>Restbetrag (€)</t>
  </si>
  <si>
    <t>Monate verbleibend</t>
  </si>
  <si>
    <t>Nötige Rate (€)</t>
  </si>
  <si>
    <t>Fortschritt</t>
  </si>
  <si>
    <t>Prognose Enddatum</t>
  </si>
  <si>
    <t>Notgroschen</t>
  </si>
  <si>
    <t>Aktiv</t>
  </si>
  <si>
    <t>3 Monatsausgaben als Ziel</t>
  </si>
  <si>
    <t>Japanreise</t>
  </si>
  <si>
    <t>Flug, Hotels, Reserve</t>
  </si>
  <si>
    <t>Neue Kamera</t>
  </si>
  <si>
    <t>Pausiert</t>
  </si>
  <si>
    <t>FORTSCHRITT</t>
  </si>
  <si>
    <t>MONATLICHE REFLEXION</t>
  </si>
  <si>
    <t>Kakeibo bedeutet nicht Verzicht um jeden Preis, sondern bewusste Entscheidungen. Nimm dir monatlich zehn ruhige Minuten.</t>
  </si>
  <si>
    <t>Was lief gut?</t>
  </si>
  <si>
    <t>Wo habe ich unnötig ausgegeben?</t>
  </si>
  <si>
    <t>Was ändere ich nächsten Monat?</t>
  </si>
  <si>
    <t>Größter Geldmoment</t>
  </si>
  <si>
    <t>No-Spend-Tage</t>
  </si>
  <si>
    <t>Monatsfokus</t>
  </si>
  <si>
    <t>Beispiel: Ausgaben regelmäßig eingetragen</t>
  </si>
  <si>
    <t>Beispiel: spontane Onlinekäufe</t>
  </si>
  <si>
    <t>Beispiel: 48-Stunden-Regel nutzen</t>
  </si>
  <si>
    <t>Beispiel: Sparziel zuerst überwiesen</t>
  </si>
  <si>
    <t>Weniger wollen, genug haben</t>
  </si>
  <si>
    <t>ANLEITUNG</t>
  </si>
  <si>
    <t>Die Vorlage funktioniert ohne Makros. Alle Berechnungen aktualisieren sich automatisch in Excel.</t>
  </si>
  <si>
    <t>DER MONATLICHE ABLAUF</t>
  </si>
  <si>
    <t>1</t>
  </si>
  <si>
    <t>Planen</t>
  </si>
  <si>
    <t>In „Monatsplanung“ die blauen Felder für Einkommen, Sparziel und Budgets ausfüllen.</t>
  </si>
  <si>
    <t>2</t>
  </si>
  <si>
    <t>Einnahmen eintragen</t>
  </si>
  <si>
    <t>In „Einnahmen“ Datum, Quelle, Art und Betrag erfassen.</t>
  </si>
  <si>
    <t>3</t>
  </si>
  <si>
    <t>Ausgaben eintragen</t>
  </si>
  <si>
    <t>In „Ausgaben“ jede Zahlung kategorisieren. Besonders hilfreich: Bedarf/Wunsch und Spontankauf.</t>
  </si>
  <si>
    <t>4</t>
  </si>
  <si>
    <t>Dashboard prüfen</t>
  </si>
  <si>
    <t>Monat auswählen und Budget, Sparquote, Kategorien und spontane Ausgaben betrachten.</t>
  </si>
  <si>
    <t>5</t>
  </si>
  <si>
    <t>Reflektieren</t>
  </si>
  <si>
    <t>Am Monatsende eine konkrete Verhaltensänderung festhalten.</t>
  </si>
  <si>
    <t>6</t>
  </si>
  <si>
    <t>Sparziele pflegen</t>
  </si>
  <si>
    <t>Aktuellen Stand und Monatsrate aktualisieren; Restbetrag und Prognose werden berechnet.</t>
  </si>
  <si>
    <t>GUTE KAKEIBO-REGELN</t>
  </si>
  <si>
    <t>48-Stunden-Regel</t>
  </si>
  <si>
    <t>Wunschkäufe über einem selbst gewählten Betrag erst nach 48 Stunden entscheiden.</t>
  </si>
  <si>
    <t>Sparen zuerst</t>
  </si>
  <si>
    <t>Sparrate am Monatsanfang wie eine feste Rechnung behandeln.</t>
  </si>
  <si>
    <t>Tage ohne Konsumausgaben bewusst planen und in der Reflexion zählen.</t>
  </si>
  <si>
    <t>Bargeld-Wahrnehmung</t>
  </si>
  <si>
    <t>Für problematische Kategorien testweise ein Wochenbudget nutzen.</t>
  </si>
  <si>
    <t>Nicht perfektionistisch</t>
  </si>
  <si>
    <t>Eine unvollständige ehrliche Liste ist wertvoller als ein perfektes System, das nicht genutzt wird.</t>
  </si>
  <si>
    <t>BEISPIELDATEN</t>
  </si>
  <si>
    <t>Die Arbeitsmappe enthält Beispieldaten von Januar bis Juli 2026, damit Dashboard und Diagramme sofort sichtbar sind. Lösche oder überschreibe diese Zeilen in „Einnahmen“ und „Ausgaben“. Formeln und Diagramme bleiben erhalten.</t>
  </si>
  <si>
    <t>LISTEN UND AUSWAHLWERTE</t>
  </si>
  <si>
    <t>Kategorien</t>
  </si>
  <si>
    <t>Unterkategorien</t>
  </si>
  <si>
    <t>Zahlungsarten</t>
  </si>
  <si>
    <t>Ja/Nein</t>
  </si>
  <si>
    <t>Einnahmearten</t>
  </si>
  <si>
    <t>Bewertung</t>
  </si>
  <si>
    <t>Status Sparziel</t>
  </si>
  <si>
    <t>Monate</t>
  </si>
  <si>
    <t>Energie</t>
  </si>
  <si>
    <t>Leistung</t>
  </si>
  <si>
    <t>Erreicht</t>
  </si>
  <si>
    <t>Mobilität</t>
  </si>
  <si>
    <t>Zinsen</t>
  </si>
  <si>
    <t>Erstattung</t>
  </si>
  <si>
    <t>Versicherungen</t>
  </si>
  <si>
    <t>Sonstiges</t>
  </si>
  <si>
    <t>Kinder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</si>
</sst>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mmmm"/>
    <numFmt numFmtId="165" formatCode="#,##0.00 &quot;€&quot;;[Red](#,##0.00 &quot;€&quot;);-"/>
    <numFmt numFmtId="166" formatCode="0.0%;[Red](0.0%);-"/>
    <numFmt numFmtId="167" formatCode="0.0"/>
    <numFmt numFmtId="168" formatCode="mmm"/>
    <numFmt numFmtId="169" formatCode="#,##0 &quot;€&quot;;[Red](#,##0 &quot;€&quot;);-"/>
    <numFmt numFmtId="170" formatCode="dd.mm.yyyy"/>
    <numFmt numFmtId="171" formatCode="#,##0;[Red](#,##0);-"/>
  </numFmts>
  <fonts count="29">
    <font>
      <sz val="11.0"/>
      <color rgb="FF000000"/>
      <name val="Carlito"/>
      <scheme val="minor"/>
    </font>
    <font>
      <b/>
      <sz val="28.0"/>
      <color rgb="FFFFFFFF"/>
      <name val="Aptos"/>
    </font>
    <font>
      <sz val="10.0"/>
      <color rgb="FF2D3032"/>
      <name val="Aptos"/>
    </font>
    <font>
      <i/>
      <sz val="10.0"/>
      <color rgb="FF2D3032"/>
      <name val="Aptos"/>
    </font>
    <font>
      <b/>
      <sz val="11.0"/>
      <color rgb="FFFFFFFF"/>
      <name val="Aptos"/>
    </font>
    <font>
      <b/>
      <sz val="13.0"/>
      <color rgb="FF2D3032"/>
      <name val="Aptos"/>
    </font>
    <font/>
    <font>
      <b/>
      <sz val="12.0"/>
      <color rgb="FF2D3032"/>
      <name val="Aptos"/>
    </font>
    <font>
      <b/>
      <sz val="11.0"/>
      <color rgb="FF315E8A"/>
      <name val="Aptos"/>
    </font>
    <font>
      <b/>
      <sz val="11.0"/>
      <color rgb="FF55715D"/>
      <name val="Aptos"/>
    </font>
    <font>
      <b/>
      <sz val="11.0"/>
      <color rgb="FF2D3032"/>
      <name val="Aptos"/>
    </font>
    <font>
      <b/>
      <sz val="11.0"/>
      <color rgb="FFA95448"/>
      <name val="Aptos"/>
    </font>
    <font>
      <b/>
      <sz val="18.0"/>
      <color rgb="FFF7F4EE"/>
      <name val="Aptos"/>
    </font>
    <font>
      <b/>
      <sz val="16.0"/>
      <color rgb="FFFFFFFF"/>
      <name val="Aptos"/>
    </font>
    <font>
      <b/>
      <sz val="26.0"/>
      <color rgb="FFFFFFFF"/>
      <name val="Aptos"/>
    </font>
    <font>
      <b/>
      <sz val="14.0"/>
      <color rgb="FF315E8A"/>
      <name val="Aptos"/>
    </font>
    <font>
      <b/>
      <sz val="10.0"/>
      <color rgb="FFFFFFFF"/>
      <name val="Aptos"/>
    </font>
    <font>
      <b/>
      <sz val="19.0"/>
      <color rgb="FF2D3032"/>
      <name val="Aptos"/>
    </font>
    <font>
      <b/>
      <sz val="15.0"/>
      <color rgb="FF2D3032"/>
      <name val="Aptos"/>
    </font>
    <font>
      <b/>
      <sz val="12.0"/>
      <color rgb="FF3E5363"/>
      <name val="Aptos"/>
    </font>
    <font>
      <sz val="10.0"/>
      <color rgb="FF55715D"/>
      <name val="Aptos"/>
    </font>
    <font>
      <b/>
      <sz val="24.0"/>
      <color rgb="FFFFFFFF"/>
      <name val="Aptos"/>
    </font>
    <font>
      <sz val="10.0"/>
      <color rgb="FF315E8A"/>
      <name val="Aptos"/>
    </font>
    <font>
      <sz val="11.0"/>
      <color rgb="FF315E8A"/>
      <name val="Carlito"/>
    </font>
    <font>
      <sz val="11.0"/>
      <color rgb="FF55715D"/>
      <name val="Carlito"/>
    </font>
    <font>
      <b/>
      <sz val="14.0"/>
      <color rgb="FFA95448"/>
      <name val="Aptos"/>
    </font>
    <font>
      <b/>
      <sz val="11.0"/>
      <color rgb="FF3E5363"/>
      <name val="Aptos"/>
    </font>
    <font>
      <sz val="11.0"/>
      <color rgb="FF2D3032"/>
      <name val="Aptos"/>
    </font>
    <font>
      <b/>
      <sz val="20.0"/>
      <color rgb="FFFFFFFF"/>
      <name val="Aptos"/>
    </font>
  </fonts>
  <fills count="17">
    <fill>
      <patternFill patternType="none"/>
    </fill>
    <fill>
      <patternFill patternType="lightGray"/>
    </fill>
    <fill>
      <patternFill patternType="solid">
        <fgColor rgb="FF3E5363"/>
        <bgColor rgb="FF3E5363"/>
      </patternFill>
    </fill>
    <fill>
      <patternFill patternType="solid">
        <fgColor rgb="FFF7F4EE"/>
        <bgColor rgb="FFF7F4EE"/>
      </patternFill>
    </fill>
    <fill>
      <patternFill patternType="solid">
        <fgColor rgb="FFDDE5E8"/>
        <bgColor rgb="FFDDE5E8"/>
      </patternFill>
    </fill>
    <fill>
      <patternFill patternType="solid">
        <fgColor rgb="FF2D3032"/>
        <bgColor rgb="FF2D3032"/>
      </patternFill>
    </fill>
    <fill>
      <patternFill patternType="solid">
        <fgColor rgb="FFA95448"/>
        <bgColor rgb="FFA95448"/>
      </patternFill>
    </fill>
    <fill>
      <patternFill patternType="solid">
        <fgColor rgb="FFB8C4B0"/>
        <bgColor rgb="FFB8C4B0"/>
      </patternFill>
    </fill>
    <fill>
      <patternFill patternType="solid">
        <fgColor rgb="FFFFFFFF"/>
        <bgColor rgb="FFFFFFFF"/>
      </patternFill>
    </fill>
    <fill>
      <patternFill patternType="solid">
        <fgColor rgb="FFC7B58C"/>
        <bgColor rgb="FFC7B58C"/>
      </patternFill>
    </fill>
    <fill>
      <patternFill patternType="solid">
        <fgColor rgb="FFEEE9DF"/>
        <bgColor rgb="FFEEE9DF"/>
      </patternFill>
    </fill>
    <fill>
      <patternFill patternType="solid">
        <fgColor rgb="FFE9DDDA"/>
        <bgColor rgb="FFE9DDDA"/>
      </patternFill>
    </fill>
    <fill>
      <patternFill patternType="solid">
        <fgColor rgb="FFFBFAF6"/>
        <bgColor rgb="FFFBFAF6"/>
      </patternFill>
    </fill>
    <fill>
      <patternFill patternType="solid">
        <fgColor rgb="FF5A6C78"/>
        <bgColor rgb="FF5A6C78"/>
      </patternFill>
    </fill>
    <fill>
      <patternFill patternType="solid">
        <fgColor rgb="FFDDE5DA"/>
        <bgColor rgb="FFDDE5DA"/>
      </patternFill>
    </fill>
    <fill>
      <patternFill patternType="solid">
        <fgColor rgb="FFE9DFC9"/>
        <bgColor rgb="FFE9DFC9"/>
      </patternFill>
    </fill>
    <fill>
      <patternFill patternType="solid">
        <fgColor rgb="FFF0ECE4"/>
        <bgColor rgb="FFF0ECE4"/>
      </patternFill>
    </fill>
  </fills>
  <borders count="18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</border>
    <border>
      <right/>
    </border>
    <border>
      <left style="double">
        <color rgb="FFA95448"/>
      </left>
      <top style="double">
        <color rgb="FFA95448"/>
      </top>
    </border>
    <border>
      <right style="double">
        <color rgb="FFA95448"/>
      </right>
      <top style="double">
        <color rgb="FFA95448"/>
      </top>
    </border>
    <border>
      <left style="double">
        <color rgb="FFA95448"/>
      </left>
    </border>
    <border>
      <right style="double">
        <color rgb="FFA95448"/>
      </right>
    </border>
    <border>
      <left style="double">
        <color rgb="FFA95448"/>
      </left>
      <bottom style="double">
        <color rgb="FFA95448"/>
      </bottom>
    </border>
    <border>
      <right style="double">
        <color rgb="FFA95448"/>
      </right>
      <bottom style="double">
        <color rgb="FFA95448"/>
      </bottom>
    </border>
    <border>
      <left/>
      <top/>
      <bottom/>
    </border>
    <border>
      <right/>
      <top/>
      <bottom/>
    </border>
    <border>
      <top/>
      <bottom/>
    </border>
  </borders>
  <cellStyleXfs count="1">
    <xf borderId="0" fillId="0" fontId="0" numFmtId="0" applyAlignment="1" applyFont="1"/>
  </cellStyleXfs>
  <cellXfs count="17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center" wrapText="1"/>
    </xf>
    <xf borderId="0" fillId="3" fontId="2" numFmtId="0" xfId="0" applyFill="1" applyFont="1"/>
    <xf borderId="0" fillId="4" fontId="3" numFmtId="0" xfId="0" applyAlignment="1" applyFill="1" applyFont="1">
      <alignment shrinkToFit="0" vertical="center" wrapText="1"/>
    </xf>
    <xf borderId="0" fillId="5" fontId="4" numFmtId="0" xfId="0" applyAlignment="1" applyFill="1" applyFont="1">
      <alignment horizontal="left" vertical="center"/>
    </xf>
    <xf borderId="0" fillId="6" fontId="4" numFmtId="0" xfId="0" applyAlignment="1" applyFill="1" applyFont="1">
      <alignment horizontal="left" vertical="center"/>
    </xf>
    <xf borderId="1" fillId="7" fontId="5" numFmtId="0" xfId="0" applyAlignment="1" applyBorder="1" applyFill="1" applyFont="1">
      <alignment shrinkToFit="0" vertical="center" wrapText="1"/>
    </xf>
    <xf borderId="2" fillId="0" fontId="6" numFmtId="0" xfId="0" applyBorder="1" applyFont="1"/>
    <xf borderId="3" fillId="0" fontId="6" numFmtId="0" xfId="0" applyBorder="1" applyFont="1"/>
    <xf borderId="1" fillId="8" fontId="7" numFmtId="0" xfId="0" applyAlignment="1" applyBorder="1" applyFill="1" applyFont="1">
      <alignment shrinkToFit="0" vertical="center" wrapText="1"/>
    </xf>
    <xf borderId="4" fillId="0" fontId="6" numFmtId="0" xfId="0" applyBorder="1" applyFont="1"/>
    <xf borderId="5" fillId="0" fontId="6" numFmtId="0" xfId="0" applyBorder="1" applyFont="1"/>
    <xf borderId="6" fillId="0" fontId="6" numFmtId="0" xfId="0" applyBorder="1" applyFont="1"/>
    <xf borderId="1" fillId="9" fontId="5" numFmtId="0" xfId="0" applyAlignment="1" applyBorder="1" applyFill="1" applyFont="1">
      <alignment shrinkToFit="0" vertical="center" wrapText="1"/>
    </xf>
    <xf borderId="1" fillId="10" fontId="7" numFmtId="0" xfId="0" applyAlignment="1" applyBorder="1" applyFill="1" applyFont="1">
      <alignment shrinkToFit="0" vertical="center" wrapText="1"/>
    </xf>
    <xf borderId="1" fillId="11" fontId="5" numFmtId="0" xfId="0" applyAlignment="1" applyBorder="1" applyFill="1" applyFont="1">
      <alignment shrinkToFit="0" vertical="center" wrapText="1"/>
    </xf>
    <xf borderId="1" fillId="4" fontId="5" numFmtId="0" xfId="0" applyAlignment="1" applyBorder="1" applyFont="1">
      <alignment shrinkToFit="0" vertical="center" wrapText="1"/>
    </xf>
    <xf borderId="1" fillId="8" fontId="8" numFmtId="0" xfId="0" applyAlignment="1" applyBorder="1" applyFont="1">
      <alignment shrinkToFit="0" vertical="center" wrapText="1"/>
    </xf>
    <xf borderId="1" fillId="8" fontId="9" numFmtId="0" xfId="0" applyAlignment="1" applyBorder="1" applyFont="1">
      <alignment shrinkToFit="0" vertical="center" wrapText="1"/>
    </xf>
    <xf borderId="1" fillId="8" fontId="10" numFmtId="0" xfId="0" applyAlignment="1" applyBorder="1" applyFont="1">
      <alignment shrinkToFit="0" vertical="center" wrapText="1"/>
    </xf>
    <xf borderId="1" fillId="11" fontId="11" numFmtId="0" xfId="0" applyAlignment="1" applyBorder="1" applyFont="1">
      <alignment shrinkToFit="0" vertical="center" wrapText="1"/>
    </xf>
    <xf borderId="1" fillId="9" fontId="5" numFmtId="0" xfId="0" applyAlignment="1" applyBorder="1" applyFont="1">
      <alignment horizontal="center" shrinkToFit="0" vertical="center" wrapText="1"/>
    </xf>
    <xf borderId="1" fillId="5" fontId="12" numFmtId="0" xfId="0" applyAlignment="1" applyBorder="1" applyFont="1">
      <alignment horizontal="center" shrinkToFit="0" vertical="center" wrapText="1"/>
    </xf>
    <xf borderId="7" fillId="0" fontId="6" numFmtId="0" xfId="0" applyBorder="1" applyFont="1"/>
    <xf borderId="8" fillId="0" fontId="6" numFmtId="0" xfId="0" applyBorder="1" applyFont="1"/>
    <xf borderId="9" fillId="6" fontId="13" numFmtId="0" xfId="0" applyAlignment="1" applyBorder="1" applyFont="1">
      <alignment horizontal="center" shrinkToFit="0" vertical="center" wrapText="1"/>
    </xf>
    <xf borderId="10" fillId="0" fontId="6" numFmtId="0" xfId="0" applyBorder="1" applyFont="1"/>
    <xf borderId="11" fillId="0" fontId="6" numFmtId="0" xfId="0" applyBorder="1" applyFont="1"/>
    <xf borderId="12" fillId="0" fontId="6" numFmtId="0" xfId="0" applyBorder="1" applyFont="1"/>
    <xf borderId="13" fillId="0" fontId="6" numFmtId="0" xfId="0" applyBorder="1" applyFont="1"/>
    <xf borderId="14" fillId="0" fontId="6" numFmtId="0" xfId="0" applyBorder="1" applyFont="1"/>
    <xf borderId="0" fillId="2" fontId="14" numFmtId="0" xfId="0" applyAlignment="1" applyFont="1">
      <alignment horizontal="left" shrinkToFit="0" vertical="center" wrapText="1"/>
    </xf>
    <xf borderId="0" fillId="3" fontId="2" numFmtId="0" xfId="0" applyAlignment="1" applyFont="1">
      <alignment vertical="center"/>
    </xf>
    <xf borderId="15" fillId="6" fontId="4" numFmtId="0" xfId="0" applyAlignment="1" applyBorder="1" applyFont="1">
      <alignment horizontal="center" vertical="center"/>
    </xf>
    <xf borderId="16" fillId="0" fontId="6" numFmtId="0" xfId="0" applyBorder="1" applyFont="1"/>
    <xf borderId="15" fillId="12" fontId="15" numFmtId="164" xfId="0" applyAlignment="1" applyBorder="1" applyFill="1" applyFont="1" applyNumberFormat="1">
      <alignment horizontal="center" vertical="center"/>
    </xf>
    <xf borderId="17" fillId="0" fontId="6" numFmtId="0" xfId="0" applyBorder="1" applyFont="1"/>
    <xf borderId="15" fillId="5" fontId="16" numFmtId="0" xfId="0" applyAlignment="1" applyBorder="1" applyFont="1">
      <alignment horizontal="center" vertical="center"/>
    </xf>
    <xf borderId="1" fillId="7" fontId="17" numFmtId="165" xfId="0" applyAlignment="1" applyBorder="1" applyFont="1" applyNumberFormat="1">
      <alignment horizontal="center" vertical="center"/>
    </xf>
    <xf borderId="1" fillId="11" fontId="17" numFmtId="165" xfId="0" applyAlignment="1" applyBorder="1" applyFont="1" applyNumberFormat="1">
      <alignment horizontal="center" vertical="center"/>
    </xf>
    <xf borderId="1" fillId="9" fontId="17" numFmtId="165" xfId="0" applyAlignment="1" applyBorder="1" applyFont="1" applyNumberFormat="1">
      <alignment horizontal="center" vertical="center"/>
    </xf>
    <xf borderId="1" fillId="4" fontId="17" numFmtId="166" xfId="0" applyAlignment="1" applyBorder="1" applyFont="1" applyNumberFormat="1">
      <alignment horizontal="center" vertical="center"/>
    </xf>
    <xf borderId="15" fillId="13" fontId="16" numFmtId="0" xfId="0" applyAlignment="1" applyBorder="1" applyFill="1" applyFont="1">
      <alignment horizontal="center" vertical="center"/>
    </xf>
    <xf borderId="1" fillId="8" fontId="18" numFmtId="165" xfId="0" applyAlignment="1" applyBorder="1" applyFont="1" applyNumberFormat="1">
      <alignment horizontal="center" vertical="center"/>
    </xf>
    <xf borderId="1" fillId="8" fontId="18" numFmtId="167" xfId="0" applyAlignment="1" applyBorder="1" applyFont="1" applyNumberFormat="1">
      <alignment horizontal="center" vertical="center"/>
    </xf>
    <xf borderId="15" fillId="13" fontId="16" numFmtId="0" xfId="0" applyAlignment="1" applyBorder="1" applyFont="1">
      <alignment horizontal="center" shrinkToFit="0" vertical="center" wrapText="1"/>
    </xf>
    <xf borderId="17" fillId="13" fontId="16" numFmtId="0" xfId="0" applyAlignment="1" applyBorder="1" applyFont="1">
      <alignment horizontal="center" shrinkToFit="0" vertical="center" wrapText="1"/>
    </xf>
    <xf borderId="16" fillId="13" fontId="16" numFmtId="0" xfId="0" applyAlignment="1" applyBorder="1" applyFont="1">
      <alignment horizontal="center" shrinkToFit="0" vertical="center" wrapText="1"/>
    </xf>
    <xf borderId="1" fillId="8" fontId="2" numFmtId="0" xfId="0" applyAlignment="1" applyBorder="1" applyFont="1">
      <alignment vertical="center"/>
    </xf>
    <xf borderId="2" fillId="8" fontId="2" numFmtId="165" xfId="0" applyAlignment="1" applyBorder="1" applyFont="1" applyNumberFormat="1">
      <alignment vertical="center"/>
    </xf>
    <xf borderId="3" fillId="8" fontId="2" numFmtId="165" xfId="0" applyAlignment="1" applyBorder="1" applyFont="1" applyNumberFormat="1">
      <alignment vertical="center"/>
    </xf>
    <xf borderId="7" fillId="8" fontId="2" numFmtId="0" xfId="0" applyAlignment="1" applyBorder="1" applyFont="1">
      <alignment vertical="center"/>
    </xf>
    <xf borderId="0" fillId="8" fontId="2" numFmtId="165" xfId="0" applyAlignment="1" applyFont="1" applyNumberFormat="1">
      <alignment vertical="center"/>
    </xf>
    <xf borderId="8" fillId="8" fontId="2" numFmtId="165" xfId="0" applyAlignment="1" applyBorder="1" applyFont="1" applyNumberFormat="1">
      <alignment vertical="center"/>
    </xf>
    <xf borderId="4" fillId="8" fontId="2" numFmtId="0" xfId="0" applyAlignment="1" applyBorder="1" applyFont="1">
      <alignment vertical="center"/>
    </xf>
    <xf borderId="5" fillId="8" fontId="2" numFmtId="165" xfId="0" applyAlignment="1" applyBorder="1" applyFont="1" applyNumberFormat="1">
      <alignment vertical="center"/>
    </xf>
    <xf borderId="6" fillId="8" fontId="2" numFmtId="165" xfId="0" applyAlignment="1" applyBorder="1" applyFont="1" applyNumberFormat="1">
      <alignment vertical="center"/>
    </xf>
    <xf borderId="1" fillId="8" fontId="19" numFmtId="0" xfId="0" applyAlignment="1" applyBorder="1" applyFont="1">
      <alignment horizontal="center" shrinkToFit="0" vertical="center" wrapText="1"/>
    </xf>
    <xf borderId="1" fillId="8" fontId="2" numFmtId="168" xfId="0" applyAlignment="1" applyBorder="1" applyFont="1" applyNumberFormat="1">
      <alignment vertical="center"/>
    </xf>
    <xf borderId="2" fillId="8" fontId="20" numFmtId="169" xfId="0" applyAlignment="1" applyBorder="1" applyFont="1" applyNumberFormat="1">
      <alignment vertical="center"/>
    </xf>
    <xf borderId="3" fillId="8" fontId="20" numFmtId="169" xfId="0" applyAlignment="1" applyBorder="1" applyFont="1" applyNumberFormat="1">
      <alignment vertical="center"/>
    </xf>
    <xf borderId="7" fillId="8" fontId="2" numFmtId="168" xfId="0" applyAlignment="1" applyBorder="1" applyFont="1" applyNumberFormat="1">
      <alignment vertical="center"/>
    </xf>
    <xf borderId="0" fillId="8" fontId="20" numFmtId="169" xfId="0" applyAlignment="1" applyFont="1" applyNumberFormat="1">
      <alignment vertical="center"/>
    </xf>
    <xf borderId="8" fillId="8" fontId="20" numFmtId="169" xfId="0" applyAlignment="1" applyBorder="1" applyFont="1" applyNumberFormat="1">
      <alignment vertical="center"/>
    </xf>
    <xf borderId="4" fillId="8" fontId="2" numFmtId="168" xfId="0" applyAlignment="1" applyBorder="1" applyFont="1" applyNumberFormat="1">
      <alignment vertical="center"/>
    </xf>
    <xf borderId="5" fillId="8" fontId="20" numFmtId="169" xfId="0" applyAlignment="1" applyBorder="1" applyFont="1" applyNumberFormat="1">
      <alignment vertical="center"/>
    </xf>
    <xf borderId="6" fillId="8" fontId="20" numFmtId="169" xfId="0" applyAlignment="1" applyBorder="1" applyFont="1" applyNumberFormat="1">
      <alignment vertical="center"/>
    </xf>
    <xf borderId="0" fillId="2" fontId="21" numFmtId="0" xfId="0" applyAlignment="1" applyFont="1">
      <alignment horizontal="left" shrinkToFit="0" vertical="center" wrapText="1"/>
    </xf>
    <xf borderId="15" fillId="5" fontId="16" numFmtId="0" xfId="0" applyAlignment="1" applyBorder="1" applyFont="1">
      <alignment horizontal="center" shrinkToFit="0" vertical="center" wrapText="1"/>
    </xf>
    <xf borderId="17" fillId="5" fontId="16" numFmtId="0" xfId="0" applyAlignment="1" applyBorder="1" applyFont="1">
      <alignment horizontal="center" shrinkToFit="0" vertical="center" wrapText="1"/>
    </xf>
    <xf borderId="16" fillId="5" fontId="16" numFmtId="0" xfId="0" applyAlignment="1" applyBorder="1" applyFont="1">
      <alignment horizontal="center" shrinkToFit="0" vertical="center" wrapText="1"/>
    </xf>
    <xf borderId="1" fillId="3" fontId="2" numFmtId="164" xfId="0" applyAlignment="1" applyBorder="1" applyFont="1" applyNumberFormat="1">
      <alignment shrinkToFit="0" vertical="center" wrapText="1"/>
    </xf>
    <xf borderId="2" fillId="3" fontId="22" numFmtId="165" xfId="0" applyAlignment="1" applyBorder="1" applyFont="1" applyNumberFormat="1">
      <alignment shrinkToFit="0" vertical="center" wrapText="1"/>
    </xf>
    <xf borderId="2" fillId="3" fontId="20" numFmtId="165" xfId="0" applyAlignment="1" applyBorder="1" applyFont="1" applyNumberFormat="1">
      <alignment shrinkToFit="0" vertical="center" wrapText="1"/>
    </xf>
    <xf borderId="2" fillId="3" fontId="2" numFmtId="165" xfId="0" applyAlignment="1" applyBorder="1" applyFont="1" applyNumberFormat="1">
      <alignment shrinkToFit="0" vertical="center" wrapText="1"/>
    </xf>
    <xf borderId="2" fillId="3" fontId="2" numFmtId="166" xfId="0" applyAlignment="1" applyBorder="1" applyFont="1" applyNumberFormat="1">
      <alignment shrinkToFit="0" vertical="center" wrapText="1"/>
    </xf>
    <xf borderId="3" fillId="3" fontId="2" numFmtId="0" xfId="0" applyAlignment="1" applyBorder="1" applyFont="1">
      <alignment shrinkToFit="0" vertical="center" wrapText="1"/>
    </xf>
    <xf borderId="7" fillId="3" fontId="2" numFmtId="164" xfId="0" applyAlignment="1" applyBorder="1" applyFont="1" applyNumberFormat="1">
      <alignment shrinkToFit="0" vertical="center" wrapText="1"/>
    </xf>
    <xf borderId="0" fillId="3" fontId="22" numFmtId="165" xfId="0" applyAlignment="1" applyFont="1" applyNumberFormat="1">
      <alignment shrinkToFit="0" vertical="center" wrapText="1"/>
    </xf>
    <xf borderId="0" fillId="3" fontId="20" numFmtId="165" xfId="0" applyAlignment="1" applyFont="1" applyNumberFormat="1">
      <alignment shrinkToFit="0" vertical="center" wrapText="1"/>
    </xf>
    <xf borderId="0" fillId="3" fontId="2" numFmtId="165" xfId="0" applyAlignment="1" applyFont="1" applyNumberFormat="1">
      <alignment shrinkToFit="0" vertical="center" wrapText="1"/>
    </xf>
    <xf borderId="0" fillId="3" fontId="2" numFmtId="166" xfId="0" applyAlignment="1" applyFont="1" applyNumberFormat="1">
      <alignment shrinkToFit="0" vertical="center" wrapText="1"/>
    </xf>
    <xf borderId="8" fillId="3" fontId="2" numFmtId="0" xfId="0" applyAlignment="1" applyBorder="1" applyFont="1">
      <alignment shrinkToFit="0" vertical="center" wrapText="1"/>
    </xf>
    <xf borderId="4" fillId="3" fontId="2" numFmtId="164" xfId="0" applyAlignment="1" applyBorder="1" applyFont="1" applyNumberFormat="1">
      <alignment shrinkToFit="0" vertical="center" wrapText="1"/>
    </xf>
    <xf borderId="5" fillId="3" fontId="22" numFmtId="165" xfId="0" applyAlignment="1" applyBorder="1" applyFont="1" applyNumberFormat="1">
      <alignment shrinkToFit="0" vertical="center" wrapText="1"/>
    </xf>
    <xf borderId="5" fillId="3" fontId="20" numFmtId="165" xfId="0" applyAlignment="1" applyBorder="1" applyFont="1" applyNumberFormat="1">
      <alignment shrinkToFit="0" vertical="center" wrapText="1"/>
    </xf>
    <xf borderId="5" fillId="3" fontId="2" numFmtId="165" xfId="0" applyAlignment="1" applyBorder="1" applyFont="1" applyNumberFormat="1">
      <alignment shrinkToFit="0" vertical="center" wrapText="1"/>
    </xf>
    <xf borderId="5" fillId="3" fontId="2" numFmtId="166" xfId="0" applyAlignment="1" applyBorder="1" applyFont="1" applyNumberFormat="1">
      <alignment shrinkToFit="0" vertical="center" wrapText="1"/>
    </xf>
    <xf borderId="6" fillId="3" fontId="2" numFmtId="0" xfId="0" applyAlignment="1" applyBorder="1" applyFont="1">
      <alignment shrinkToFit="0" vertical="center" wrapText="1"/>
    </xf>
    <xf borderId="15" fillId="2" fontId="16" numFmtId="0" xfId="0" applyAlignment="1" applyBorder="1" applyFont="1">
      <alignment vertical="center"/>
    </xf>
    <xf borderId="17" fillId="2" fontId="16" numFmtId="165" xfId="0" applyAlignment="1" applyBorder="1" applyFont="1" applyNumberFormat="1">
      <alignment vertical="center"/>
    </xf>
    <xf borderId="17" fillId="2" fontId="16" numFmtId="166" xfId="0" applyAlignment="1" applyBorder="1" applyFont="1" applyNumberFormat="1">
      <alignment vertical="center"/>
    </xf>
    <xf borderId="16" fillId="2" fontId="16" numFmtId="0" xfId="0" applyAlignment="1" applyBorder="1" applyFont="1">
      <alignment vertical="center"/>
    </xf>
    <xf borderId="0" fillId="6" fontId="21" numFmtId="0" xfId="0" applyAlignment="1" applyFont="1">
      <alignment horizontal="left" shrinkToFit="0" vertical="center" wrapText="1"/>
    </xf>
    <xf borderId="0" fillId="11" fontId="3" numFmtId="0" xfId="0" applyAlignment="1" applyFont="1">
      <alignment shrinkToFit="0" vertical="center" wrapText="1"/>
    </xf>
    <xf borderId="1" fillId="3" fontId="22" numFmtId="170" xfId="0" applyAlignment="1" applyBorder="1" applyFont="1" applyNumberFormat="1">
      <alignment shrinkToFit="0" wrapText="1"/>
    </xf>
    <xf borderId="2" fillId="10" fontId="20" numFmtId="164" xfId="0" applyAlignment="1" applyBorder="1" applyFont="1" applyNumberFormat="1">
      <alignment shrinkToFit="0" wrapText="1"/>
    </xf>
    <xf borderId="2" fillId="10" fontId="20" numFmtId="0" xfId="0" applyAlignment="1" applyBorder="1" applyFont="1">
      <alignment shrinkToFit="0" wrapText="1"/>
    </xf>
    <xf borderId="2" fillId="3" fontId="22" numFmtId="0" xfId="0" applyAlignment="1" applyBorder="1" applyFont="1">
      <alignment shrinkToFit="0" wrapText="1"/>
    </xf>
    <xf borderId="2" fillId="3" fontId="22" numFmtId="165" xfId="0" applyAlignment="1" applyBorder="1" applyFont="1" applyNumberFormat="1">
      <alignment shrinkToFit="0" wrapText="1"/>
    </xf>
    <xf borderId="3" fillId="3" fontId="22" numFmtId="0" xfId="0" applyAlignment="1" applyBorder="1" applyFont="1">
      <alignment shrinkToFit="0" wrapText="1"/>
    </xf>
    <xf borderId="7" fillId="3" fontId="22" numFmtId="170" xfId="0" applyAlignment="1" applyBorder="1" applyFont="1" applyNumberFormat="1">
      <alignment shrinkToFit="0" wrapText="1"/>
    </xf>
    <xf borderId="0" fillId="10" fontId="20" numFmtId="164" xfId="0" applyAlignment="1" applyFont="1" applyNumberFormat="1">
      <alignment shrinkToFit="0" wrapText="1"/>
    </xf>
    <xf borderId="0" fillId="10" fontId="20" numFmtId="0" xfId="0" applyAlignment="1" applyFont="1">
      <alignment shrinkToFit="0" wrapText="1"/>
    </xf>
    <xf borderId="0" fillId="3" fontId="22" numFmtId="0" xfId="0" applyAlignment="1" applyFont="1">
      <alignment shrinkToFit="0" wrapText="1"/>
    </xf>
    <xf borderId="0" fillId="3" fontId="22" numFmtId="165" xfId="0" applyAlignment="1" applyFont="1" applyNumberFormat="1">
      <alignment shrinkToFit="0" wrapText="1"/>
    </xf>
    <xf borderId="8" fillId="3" fontId="22" numFmtId="0" xfId="0" applyAlignment="1" applyBorder="1" applyFont="1">
      <alignment shrinkToFit="0" wrapText="1"/>
    </xf>
    <xf borderId="0" fillId="0" fontId="23" numFmtId="170" xfId="0" applyAlignment="1" applyFont="1" applyNumberFormat="1">
      <alignment shrinkToFit="0" wrapText="1"/>
    </xf>
    <xf borderId="0" fillId="10" fontId="24" numFmtId="164" xfId="0" applyAlignment="1" applyFont="1" applyNumberFormat="1">
      <alignment shrinkToFit="0" wrapText="1"/>
    </xf>
    <xf borderId="0" fillId="10" fontId="24" numFmtId="0" xfId="0" applyAlignment="1" applyFont="1">
      <alignment shrinkToFit="0" wrapText="1"/>
    </xf>
    <xf borderId="0" fillId="0" fontId="23" numFmtId="0" xfId="0" applyAlignment="1" applyFont="1">
      <alignment shrinkToFit="0" wrapText="1"/>
    </xf>
    <xf borderId="0" fillId="0" fontId="23" numFmtId="165" xfId="0" applyAlignment="1" applyFont="1" applyNumberFormat="1">
      <alignment shrinkToFit="0" wrapText="1"/>
    </xf>
    <xf borderId="5" fillId="10" fontId="24" numFmtId="164" xfId="0" applyAlignment="1" applyBorder="1" applyFont="1" applyNumberFormat="1">
      <alignment shrinkToFit="0" wrapText="1"/>
    </xf>
    <xf borderId="5" fillId="10" fontId="24" numFmtId="0" xfId="0" applyAlignment="1" applyBorder="1" applyFont="1">
      <alignment shrinkToFit="0" wrapText="1"/>
    </xf>
    <xf borderId="0" fillId="7" fontId="21" numFmtId="0" xfId="0" applyAlignment="1" applyFont="1">
      <alignment horizontal="left" shrinkToFit="0" vertical="center" wrapText="1"/>
    </xf>
    <xf borderId="0" fillId="14" fontId="3" numFmtId="0" xfId="0" applyAlignment="1" applyFill="1" applyFont="1">
      <alignment shrinkToFit="0" vertical="center" wrapText="1"/>
    </xf>
    <xf borderId="0" fillId="13" fontId="21" numFmtId="0" xfId="0" applyAlignment="1" applyFont="1">
      <alignment horizontal="left" shrinkToFit="0" vertical="center" wrapText="1"/>
    </xf>
    <xf borderId="1" fillId="3" fontId="20" numFmtId="164" xfId="0" applyAlignment="1" applyBorder="1" applyFont="1" applyNumberFormat="1">
      <alignment vertical="center"/>
    </xf>
    <xf borderId="2" fillId="3" fontId="20" numFmtId="165" xfId="0" applyAlignment="1" applyBorder="1" applyFont="1" applyNumberFormat="1">
      <alignment vertical="center"/>
    </xf>
    <xf borderId="2" fillId="3" fontId="20" numFmtId="166" xfId="0" applyAlignment="1" applyBorder="1" applyFont="1" applyNumberFormat="1">
      <alignment vertical="center"/>
    </xf>
    <xf borderId="3" fillId="3" fontId="20" numFmtId="165" xfId="0" applyAlignment="1" applyBorder="1" applyFont="1" applyNumberFormat="1">
      <alignment vertical="center"/>
    </xf>
    <xf borderId="7" fillId="3" fontId="20" numFmtId="164" xfId="0" applyAlignment="1" applyBorder="1" applyFont="1" applyNumberFormat="1">
      <alignment vertical="center"/>
    </xf>
    <xf borderId="0" fillId="3" fontId="20" numFmtId="165" xfId="0" applyAlignment="1" applyFont="1" applyNumberFormat="1">
      <alignment vertical="center"/>
    </xf>
    <xf borderId="0" fillId="3" fontId="20" numFmtId="166" xfId="0" applyAlignment="1" applyFont="1" applyNumberFormat="1">
      <alignment vertical="center"/>
    </xf>
    <xf borderId="8" fillId="3" fontId="20" numFmtId="165" xfId="0" applyAlignment="1" applyBorder="1" applyFont="1" applyNumberFormat="1">
      <alignment vertical="center"/>
    </xf>
    <xf borderId="4" fillId="3" fontId="20" numFmtId="164" xfId="0" applyAlignment="1" applyBorder="1" applyFont="1" applyNumberFormat="1">
      <alignment vertical="center"/>
    </xf>
    <xf borderId="5" fillId="3" fontId="20" numFmtId="165" xfId="0" applyAlignment="1" applyBorder="1" applyFont="1" applyNumberFormat="1">
      <alignment vertical="center"/>
    </xf>
    <xf borderId="5" fillId="3" fontId="20" numFmtId="166" xfId="0" applyAlignment="1" applyBorder="1" applyFont="1" applyNumberFormat="1">
      <alignment vertical="center"/>
    </xf>
    <xf borderId="6" fillId="3" fontId="20" numFmtId="165" xfId="0" applyAlignment="1" applyBorder="1" applyFont="1" applyNumberFormat="1">
      <alignment vertical="center"/>
    </xf>
    <xf borderId="16" fillId="2" fontId="16" numFmtId="165" xfId="0" applyAlignment="1" applyBorder="1" applyFont="1" applyNumberFormat="1">
      <alignment vertical="center"/>
    </xf>
    <xf borderId="0" fillId="9" fontId="21" numFmtId="0" xfId="0" applyAlignment="1" applyFont="1">
      <alignment horizontal="left" shrinkToFit="0" vertical="center" wrapText="1"/>
    </xf>
    <xf borderId="0" fillId="15" fontId="3" numFmtId="0" xfId="0" applyAlignment="1" applyFill="1" applyFont="1">
      <alignment shrinkToFit="0" vertical="center" wrapText="1"/>
    </xf>
    <xf borderId="1" fillId="3" fontId="22" numFmtId="0" xfId="0" applyAlignment="1" applyBorder="1" applyFont="1">
      <alignment shrinkToFit="0" vertical="center" wrapText="1"/>
    </xf>
    <xf borderId="2" fillId="3" fontId="22" numFmtId="170" xfId="0" applyAlignment="1" applyBorder="1" applyFont="1" applyNumberFormat="1">
      <alignment shrinkToFit="0" vertical="center" wrapText="1"/>
    </xf>
    <xf borderId="2" fillId="3" fontId="2" numFmtId="171" xfId="0" applyAlignment="1" applyBorder="1" applyFont="1" applyNumberFormat="1">
      <alignment shrinkToFit="0" vertical="center" wrapText="1"/>
    </xf>
    <xf borderId="2" fillId="3" fontId="2" numFmtId="170" xfId="0" applyAlignment="1" applyBorder="1" applyFont="1" applyNumberFormat="1">
      <alignment shrinkToFit="0" vertical="center" wrapText="1"/>
    </xf>
    <xf borderId="2" fillId="3" fontId="22" numFmtId="0" xfId="0" applyAlignment="1" applyBorder="1" applyFont="1">
      <alignment shrinkToFit="0" vertical="center" wrapText="1"/>
    </xf>
    <xf borderId="3" fillId="3" fontId="22" numFmtId="0" xfId="0" applyAlignment="1" applyBorder="1" applyFont="1">
      <alignment shrinkToFit="0" vertical="center" wrapText="1"/>
    </xf>
    <xf borderId="7" fillId="3" fontId="22" numFmtId="0" xfId="0" applyAlignment="1" applyBorder="1" applyFont="1">
      <alignment shrinkToFit="0" vertical="center" wrapText="1"/>
    </xf>
    <xf borderId="0" fillId="3" fontId="22" numFmtId="170" xfId="0" applyAlignment="1" applyFont="1" applyNumberFormat="1">
      <alignment shrinkToFit="0" vertical="center" wrapText="1"/>
    </xf>
    <xf borderId="0" fillId="3" fontId="2" numFmtId="171" xfId="0" applyAlignment="1" applyFont="1" applyNumberFormat="1">
      <alignment shrinkToFit="0" vertical="center" wrapText="1"/>
    </xf>
    <xf borderId="0" fillId="3" fontId="2" numFmtId="170" xfId="0" applyAlignment="1" applyFont="1" applyNumberFormat="1">
      <alignment shrinkToFit="0" vertical="center" wrapText="1"/>
    </xf>
    <xf borderId="0" fillId="3" fontId="22" numFmtId="0" xfId="0" applyAlignment="1" applyFont="1">
      <alignment shrinkToFit="0" vertical="center" wrapText="1"/>
    </xf>
    <xf borderId="8" fillId="3" fontId="22" numFmtId="0" xfId="0" applyAlignment="1" applyBorder="1" applyFont="1">
      <alignment shrinkToFit="0" vertical="center" wrapText="1"/>
    </xf>
    <xf borderId="4" fillId="3" fontId="22" numFmtId="0" xfId="0" applyAlignment="1" applyBorder="1" applyFont="1">
      <alignment shrinkToFit="0" vertical="center" wrapText="1"/>
    </xf>
    <xf borderId="5" fillId="3" fontId="22" numFmtId="170" xfId="0" applyAlignment="1" applyBorder="1" applyFont="1" applyNumberFormat="1">
      <alignment shrinkToFit="0" vertical="center" wrapText="1"/>
    </xf>
    <xf borderId="5" fillId="3" fontId="2" numFmtId="171" xfId="0" applyAlignment="1" applyBorder="1" applyFont="1" applyNumberFormat="1">
      <alignment shrinkToFit="0" vertical="center" wrapText="1"/>
    </xf>
    <xf borderId="5" fillId="3" fontId="2" numFmtId="170" xfId="0" applyAlignment="1" applyBorder="1" applyFont="1" applyNumberFormat="1">
      <alignment shrinkToFit="0" vertical="center" wrapText="1"/>
    </xf>
    <xf borderId="5" fillId="3" fontId="22" numFmtId="0" xfId="0" applyAlignment="1" applyBorder="1" applyFont="1">
      <alignment shrinkToFit="0" vertical="center" wrapText="1"/>
    </xf>
    <xf borderId="6" fillId="3" fontId="22" numFmtId="0" xfId="0" applyAlignment="1" applyBorder="1" applyFont="1">
      <alignment shrinkToFit="0" vertical="center" wrapText="1"/>
    </xf>
    <xf borderId="1" fillId="8" fontId="20" numFmtId="0" xfId="0" applyAlignment="1" applyBorder="1" applyFont="1">
      <alignment vertical="center"/>
    </xf>
    <xf borderId="3" fillId="8" fontId="20" numFmtId="166" xfId="0" applyAlignment="1" applyBorder="1" applyFont="1" applyNumberFormat="1">
      <alignment vertical="center"/>
    </xf>
    <xf borderId="7" fillId="8" fontId="20" numFmtId="0" xfId="0" applyAlignment="1" applyBorder="1" applyFont="1">
      <alignment vertical="center"/>
    </xf>
    <xf borderId="8" fillId="8" fontId="20" numFmtId="166" xfId="0" applyAlignment="1" applyBorder="1" applyFont="1" applyNumberFormat="1">
      <alignment vertical="center"/>
    </xf>
    <xf borderId="4" fillId="8" fontId="20" numFmtId="0" xfId="0" applyAlignment="1" applyBorder="1" applyFont="1">
      <alignment vertical="center"/>
    </xf>
    <xf borderId="6" fillId="8" fontId="20" numFmtId="166" xfId="0" applyAlignment="1" applyBorder="1" applyFont="1" applyNumberFormat="1">
      <alignment vertical="center"/>
    </xf>
    <xf borderId="15" fillId="8" fontId="25" numFmtId="0" xfId="0" applyAlignment="1" applyBorder="1" applyFont="1">
      <alignment shrinkToFit="0" vertical="center" wrapText="1"/>
    </xf>
    <xf borderId="17" fillId="8" fontId="26" numFmtId="0" xfId="0" applyAlignment="1" applyBorder="1" applyFont="1">
      <alignment shrinkToFit="0" vertical="center" wrapText="1"/>
    </xf>
    <xf borderId="17" fillId="8" fontId="27" numFmtId="0" xfId="0" applyAlignment="1" applyBorder="1" applyFont="1">
      <alignment shrinkToFit="0" vertical="center" wrapText="1"/>
    </xf>
    <xf borderId="15" fillId="10" fontId="25" numFmtId="0" xfId="0" applyAlignment="1" applyBorder="1" applyFont="1">
      <alignment shrinkToFit="0" vertical="center" wrapText="1"/>
    </xf>
    <xf borderId="17" fillId="10" fontId="26" numFmtId="0" xfId="0" applyAlignment="1" applyBorder="1" applyFont="1">
      <alignment shrinkToFit="0" vertical="center" wrapText="1"/>
    </xf>
    <xf borderId="17" fillId="10" fontId="27" numFmtId="0" xfId="0" applyAlignment="1" applyBorder="1" applyFont="1">
      <alignment shrinkToFit="0" vertical="center" wrapText="1"/>
    </xf>
    <xf borderId="15" fillId="16" fontId="26" numFmtId="0" xfId="0" applyAlignment="1" applyBorder="1" applyFill="1" applyFont="1">
      <alignment shrinkToFit="0" vertical="center" wrapText="1"/>
    </xf>
    <xf borderId="17" fillId="16" fontId="27" numFmtId="0" xfId="0" applyAlignment="1" applyBorder="1" applyFont="1">
      <alignment shrinkToFit="0" vertical="center" wrapText="1"/>
    </xf>
    <xf borderId="15" fillId="8" fontId="26" numFmtId="0" xfId="0" applyAlignment="1" applyBorder="1" applyFont="1">
      <alignment shrinkToFit="0" vertical="center" wrapText="1"/>
    </xf>
    <xf borderId="0" fillId="9" fontId="10" numFmtId="0" xfId="0" applyAlignment="1" applyFont="1">
      <alignment horizontal="left" vertical="center"/>
    </xf>
    <xf borderId="1" fillId="8" fontId="27" numFmtId="0" xfId="0" applyAlignment="1" applyBorder="1" applyFont="1">
      <alignment shrinkToFit="0" vertical="center" wrapText="1"/>
    </xf>
    <xf borderId="0" fillId="2" fontId="28" numFmtId="0" xfId="0" applyAlignment="1" applyFont="1">
      <alignment horizontal="left" shrinkToFit="0" vertical="center" wrapText="1"/>
    </xf>
    <xf borderId="15" fillId="2" fontId="16" numFmtId="0" xfId="0" applyAlignment="1" applyBorder="1" applyFont="1">
      <alignment horizontal="center" shrinkToFit="0" vertical="center" wrapText="1"/>
    </xf>
    <xf borderId="17" fillId="2" fontId="16" numFmtId="0" xfId="0" applyAlignment="1" applyBorder="1" applyFont="1">
      <alignment horizontal="center" shrinkToFit="0" vertical="center" wrapText="1"/>
    </xf>
    <xf borderId="16" fillId="2" fontId="16" numFmtId="0" xfId="0" applyAlignment="1" applyBorder="1" applyFont="1">
      <alignment horizontal="center" shrinkToFit="0" vertical="center" wrapText="1"/>
    </xf>
    <xf borderId="0" fillId="3" fontId="2" numFmtId="164" xfId="0" applyFont="1" applyNumberFormat="1"/>
  </cellXfs>
  <cellStyles count="1">
    <cellStyle xfId="0" name="Normal" builtinId="0"/>
  </cellStyles>
  <dxfs count="6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font>
        <b/>
        <color rgb="FFA95448"/>
      </font>
      <fill>
        <patternFill patternType="solid">
          <fgColor rgb="FFE9DDDA"/>
          <bgColor rgb="FFE9DDDA"/>
        </patternFill>
      </fill>
      <border/>
    </dxf>
    <dxf>
      <font>
        <b/>
        <color rgb="FF55715D"/>
      </font>
      <fill>
        <patternFill patternType="solid">
          <fgColor rgb="FFDDE5DA"/>
          <bgColor rgb="FFDDE5DA"/>
        </patternFill>
      </fill>
      <border/>
    </dxf>
  </dxfs>
  <tableStyles count="6">
    <tableStyle count="3" pivot="0" name="Monatsplanung-style">
      <tableStyleElement dxfId="1" type="headerRow"/>
      <tableStyleElement dxfId="2" type="firstRowStripe"/>
      <tableStyleElement dxfId="3" type="secondRowStripe"/>
    </tableStyle>
    <tableStyle count="3" pivot="0" name="Ausgaben-style">
      <tableStyleElement dxfId="1" type="headerRow"/>
      <tableStyleElement dxfId="2" type="firstRowStripe"/>
      <tableStyleElement dxfId="3" type="secondRowStripe"/>
    </tableStyle>
    <tableStyle count="3" pivot="0" name="Einnahmen-style">
      <tableStyleElement dxfId="1" type="headerRow"/>
      <tableStyleElement dxfId="2" type="firstRowStripe"/>
      <tableStyleElement dxfId="3" type="secondRowStripe"/>
    </tableStyle>
    <tableStyle count="3" pivot="0" name="Jahresübersicht-style">
      <tableStyleElement dxfId="1" type="headerRow"/>
      <tableStyleElement dxfId="2" type="firstRowStripe"/>
      <tableStyleElement dxfId="3" type="secondRowStripe"/>
    </tableStyle>
    <tableStyle count="3" pivot="0" name="Sparziele-style">
      <tableStyleElement dxfId="1" type="headerRow"/>
      <tableStyleElement dxfId="2" type="firstRowStripe"/>
      <tableStyleElement dxfId="3" type="secondRowStripe"/>
    </tableStyle>
    <tableStyle count="3" pivot="0" name="Reflexio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Budget und tatsächliche Ausgaben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Budget (€)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Dashboard!$A$19:$A$22</c:f>
            </c:strRef>
          </c:cat>
          <c:val>
            <c:numRef>
              <c:f>Dashboard!$B$19:$B$22</c:f>
              <c:numCache/>
            </c:numRef>
          </c:val>
        </c:ser>
        <c:ser>
          <c:idx val="1"/>
          <c:order val="1"/>
          <c:tx>
            <c:v>Ist (€)</c:v>
          </c:tx>
          <c:spPr>
            <a:solidFill>
              <a:schemeClr val="accent2"/>
            </a:solidFill>
            <a:ln cmpd="sng">
              <a:noFill/>
            </a:ln>
          </c:spPr>
          <c:cat>
            <c:strRef>
              <c:f>Dashboard!$A$19:$A$22</c:f>
            </c:strRef>
          </c:cat>
          <c:val>
            <c:numRef>
              <c:f>Dashboard!$C$19:$C$22</c:f>
              <c:numCache/>
            </c:numRef>
          </c:val>
        </c:ser>
        <c:axId val="344450897"/>
        <c:axId val="1562932188"/>
      </c:barChart>
      <c:catAx>
        <c:axId val="34445089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562932188"/>
      </c:catAx>
      <c:valAx>
        <c:axId val="15629321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4445089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Bedarf und Wunsch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156082"/>
              </a:solidFill>
            </c:spPr>
          </c:dPt>
          <c:dPt>
            <c:idx val="1"/>
            <c:spPr>
              <a:solidFill>
                <a:srgbClr val="E97132"/>
              </a:solidFill>
            </c:spPr>
          </c:dPt>
          <c:dLbls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Dashboard!$A$27:$A$28</c:f>
            </c:strRef>
          </c:cat>
          <c:val>
            <c:numRef>
              <c:f>Dashboard!$B$27:$B$28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Einnahmen, Ausgaben und Ersparnis</a:t>
            </a:r>
          </a:p>
        </c:rich>
      </c:tx>
      <c:overlay val="0"/>
    </c:title>
    <c:plotArea>
      <c:layout/>
      <c:lineChart>
        <c:ser>
          <c:idx val="0"/>
          <c:order val="0"/>
          <c:tx>
            <c:v>Einnahmen</c:v>
          </c:tx>
          <c:spPr>
            <a:ln cmpd="sng">
              <a:solidFill>
                <a:srgbClr val="156082"/>
              </a:solidFill>
            </a:ln>
          </c:spPr>
          <c:marker>
            <c:symbol val="none"/>
          </c:marker>
          <c:cat>
            <c:strRef>
              <c:f>Dashboard!$A$33:$A$44</c:f>
            </c:strRef>
          </c:cat>
          <c:val>
            <c:numRef>
              <c:f>Dashboard!$B$33:$B$44</c:f>
              <c:numCache/>
            </c:numRef>
          </c:val>
          <c:smooth val="0"/>
        </c:ser>
        <c:ser>
          <c:idx val="1"/>
          <c:order val="1"/>
          <c:tx>
            <c:v>Ausgaben</c:v>
          </c:tx>
          <c:spPr>
            <a:ln cmpd="sng">
              <a:solidFill>
                <a:srgbClr val="E97132"/>
              </a:solidFill>
            </a:ln>
          </c:spPr>
          <c:marker>
            <c:symbol val="none"/>
          </c:marker>
          <c:cat>
            <c:strRef>
              <c:f>Dashboard!$A$33:$A$44</c:f>
            </c:strRef>
          </c:cat>
          <c:val>
            <c:numRef>
              <c:f>Dashboard!$C$33:$C$44</c:f>
              <c:numCache/>
            </c:numRef>
          </c:val>
          <c:smooth val="0"/>
        </c:ser>
        <c:ser>
          <c:idx val="2"/>
          <c:order val="2"/>
          <c:tx>
            <c:v>Gespart</c:v>
          </c:tx>
          <c:spPr>
            <a:ln cmpd="sng">
              <a:solidFill>
                <a:srgbClr val="196B24"/>
              </a:solidFill>
            </a:ln>
          </c:spPr>
          <c:marker>
            <c:symbol val="none"/>
          </c:marker>
          <c:cat>
            <c:strRef>
              <c:f>Dashboard!$A$33:$A$44</c:f>
            </c:strRef>
          </c:cat>
          <c:val>
            <c:numRef>
              <c:f>Dashboard!$D$33:$D$44</c:f>
              <c:numCache/>
            </c:numRef>
          </c:val>
          <c:smooth val="0"/>
        </c:ser>
        <c:axId val="2134321524"/>
        <c:axId val="956307138"/>
      </c:lineChart>
      <c:catAx>
        <c:axId val="21343215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56307138"/>
      </c:catAx>
      <c:valAx>
        <c:axId val="9563071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134321524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Fortschritt der Sparziele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Fortschritt</c:v>
          </c:tx>
          <c:spPr>
            <a:solidFill>
              <a:schemeClr val="accent1"/>
            </a:solidFill>
            <a:ln cmpd="sng">
              <a:noFill/>
            </a:ln>
          </c:spPr>
          <c:cat>
            <c:strRef>
              <c:f>Sparziele!$A$18:$A$25</c:f>
            </c:strRef>
          </c:cat>
          <c:val>
            <c:numRef>
              <c:f>Sparziele!$B$18:$B$25</c:f>
              <c:numCache/>
            </c:numRef>
          </c:val>
        </c:ser>
        <c:axId val="1440896818"/>
        <c:axId val="910584384"/>
      </c:barChart>
      <c:catAx>
        <c:axId val="144089681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10584384"/>
      </c:catAx>
      <c:valAx>
        <c:axId val="9105843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40896818"/>
      </c:valAx>
    </c:plotArea>
    <c:plotVisOnly val="1"/>
  </c:chart>
</c:chartSpace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0</xdr:colOff>
      <xdr:row>15</xdr:row>
      <xdr:rowOff>171450</xdr:rowOff>
    </xdr:from>
    <xdr:ext cx="4572000" cy="2628900"/>
    <xdr:graphicFrame>
      <xdr:nvGraphicFramePr>
        <xdr:cNvPr id="1" name="Chart 1" title="Diagram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4</xdr:col>
      <xdr:colOff>0</xdr:colOff>
      <xdr:row>29</xdr:row>
      <xdr:rowOff>0</xdr:rowOff>
    </xdr:from>
    <xdr:ext cx="4572000" cy="3000375"/>
    <xdr:graphicFrame>
      <xdr:nvGraphicFramePr>
        <xdr:cNvPr id="2" name="Chart 2" title="Diagramm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9</xdr:col>
      <xdr:colOff>0</xdr:colOff>
      <xdr:row>29</xdr:row>
      <xdr:rowOff>0</xdr:rowOff>
    </xdr:from>
    <xdr:ext cx="5334000" cy="300037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15</xdr:row>
      <xdr:rowOff>0</xdr:rowOff>
    </xdr:from>
    <xdr:ext cx="11887200" cy="2800350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5:T17" displayName="Table_1" name="Table_1" id="1">
  <tableColumns count="20">
    <tableColumn name="Monat" id="1"/>
    <tableColumn name="Plan-Einnahmen (€)" id="2"/>
    <tableColumn name="Ist-Einnahmen (€)" id="3"/>
    <tableColumn name="Sparziel (€)" id="4"/>
    <tableColumn name="Budget Existenz (€)" id="5"/>
    <tableColumn name="Budget Freizeit (€)" id="6"/>
    <tableColumn name="Budget Kultur &amp; Bildung (€)" id="7"/>
    <tableColumn name="Budget Unvorhergesehenes (€)" id="8"/>
    <tableColumn name="Gesamtbudget (€)" id="9"/>
    <tableColumn name="Ist Existenz (€)" id="10"/>
    <tableColumn name="Ist Freizeit (€)" id="11"/>
    <tableColumn name="Ist Kultur &amp; Bildung (€)" id="12"/>
    <tableColumn name="Ist Unvorhergesehenes (€)" id="13"/>
    <tableColumn name="Ist-Ausgaben (€)" id="14"/>
    <tableColumn name="Restbudget (€)" id="15"/>
    <tableColumn name="Tatsächlich gespart (€)" id="16"/>
    <tableColumn name="Sparquote" id="17"/>
    <tableColumn name="Zielerreichung" id="18"/>
    <tableColumn name="Wochenbudget (€)" id="19"/>
    <tableColumn name="Status" id="20"/>
  </tableColumns>
  <tableStyleInfo name="Monatsplanung-style" showColumnStripes="0" showFirstColumn="1" showLastColumn="1" showRowStripes="1"/>
</table>
</file>

<file path=xl/tables/table2.xml><?xml version="1.0" encoding="utf-8"?>
<table xmlns="http://schemas.openxmlformats.org/spreadsheetml/2006/main" ref="A5:M505" displayName="Table_2" name="Table_2" id="2">
  <tableColumns count="13">
    <tableColumn name="Datum" id="1"/>
    <tableColumn name="Monat" id="2"/>
    <tableColumn name="Woche" id="3"/>
    <tableColumn name="Beschreibung" id="4"/>
    <tableColumn name="Kategorie" id="5"/>
    <tableColumn name="Unterkategorie" id="6"/>
    <tableColumn name="Bedarf/Wunsch" id="7"/>
    <tableColumn name="Fix/Variabel" id="8"/>
    <tableColumn name="Zahlungsart" id="9"/>
    <tableColumn name="Betrag (€)" id="10"/>
    <tableColumn name="Spontankauf?" id="11"/>
    <tableColumn name="Zufriedenheit (1–5)" id="12"/>
    <tableColumn name="Notiz" id="13"/>
  </tableColumns>
  <tableStyleInfo name="Ausgaben-style" showColumnStripes="0" showFirstColumn="1" showLastColumn="1" showRowStripes="1"/>
</table>
</file>

<file path=xl/tables/table3.xml><?xml version="1.0" encoding="utf-8"?>
<table xmlns="http://schemas.openxmlformats.org/spreadsheetml/2006/main" ref="A5:F205" displayName="Table_3" name="Table_3" id="3">
  <tableColumns count="6">
    <tableColumn name="Datum" id="1"/>
    <tableColumn name="Monat" id="2"/>
    <tableColumn name="Quelle" id="3"/>
    <tableColumn name="Art" id="4"/>
    <tableColumn name="Betrag (€)" id="5"/>
    <tableColumn name="Notiz" id="6"/>
  </tableColumns>
  <tableStyleInfo name="Einnahmen-style" showColumnStripes="0" showFirstColumn="1" showLastColumn="1" showRowStripes="1"/>
</table>
</file>

<file path=xl/tables/table4.xml><?xml version="1.0" encoding="utf-8"?>
<table xmlns="http://schemas.openxmlformats.org/spreadsheetml/2006/main" ref="A5:J17" displayName="Table_4" name="Table_4" id="4">
  <tableColumns count="10">
    <tableColumn name="Monat" id="1"/>
    <tableColumn name="Einnahmen (€)" id="2"/>
    <tableColumn name="Ausgaben (€)" id="3"/>
    <tableColumn name="Gespart (€)" id="4"/>
    <tableColumn name="Sparziel (€)" id="5"/>
    <tableColumn name="Sparquote" id="6"/>
    <tableColumn name="Spontankäufe (€)" id="7"/>
    <tableColumn name="Wünsche (€)" id="8"/>
    <tableColumn name="Bedarf (€)" id="9"/>
    <tableColumn name="Budgetabweichung (€)" id="10"/>
  </tableColumns>
  <tableStyleInfo name="Jahresübersicht-style" showColumnStripes="0" showFirstColumn="1" showLastColumn="1" showRowStripes="1"/>
</table>
</file>

<file path=xl/tables/table5.xml><?xml version="1.0" encoding="utf-8"?>
<table xmlns="http://schemas.openxmlformats.org/spreadsheetml/2006/main" ref="A5:L13" displayName="Table_5" name="Table_5" id="5">
  <tableColumns count="12">
    <tableColumn name="Sparziel" id="1"/>
    <tableColumn name="Zielbetrag (€)" id="2"/>
    <tableColumn name="Aktuell gespart (€)" id="3"/>
    <tableColumn name="Monatliche Rate (€)" id="4"/>
    <tableColumn name="Zieldatum" id="5"/>
    <tableColumn name="Restbetrag (€)" id="6"/>
    <tableColumn name="Monate verbleibend" id="7"/>
    <tableColumn name="Nötige Rate (€)" id="8"/>
    <tableColumn name="Fortschritt" id="9"/>
    <tableColumn name="Prognose Enddatum" id="10"/>
    <tableColumn name="Status" id="11"/>
    <tableColumn name="Notiz" id="12"/>
  </tableColumns>
  <tableStyleInfo name="Sparziele-style" showColumnStripes="0" showFirstColumn="1" showLastColumn="1" showRowStripes="1"/>
</table>
</file>

<file path=xl/tables/table6.xml><?xml version="1.0" encoding="utf-8"?>
<table xmlns="http://schemas.openxmlformats.org/spreadsheetml/2006/main" ref="A5:H17" displayName="Table_6" name="Table_6" id="6">
  <tableColumns count="8">
    <tableColumn name="Monat" id="1"/>
    <tableColumn name="Was lief gut?" id="2"/>
    <tableColumn name="Wo habe ich unnötig ausgegeben?" id="3"/>
    <tableColumn name="Was ändere ich nächsten Monat?" id="4"/>
    <tableColumn name="Größter Geldmoment" id="5"/>
    <tableColumn name="Zufriedenheit (1–5)" id="6"/>
    <tableColumn name="No-Spend-Tage" id="7"/>
    <tableColumn name="Monatsfokus" id="8"/>
  </tableColumns>
  <tableStyleInfo name="Reflexion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2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3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4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5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6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2" width="13.0"/>
    <col customWidth="1" min="13" max="26" width="8.63"/>
  </cols>
  <sheetData>
    <row r="1" ht="27.7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 t="s">
        <v>1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 t="s">
        <v>2</v>
      </c>
      <c r="G6" s="2"/>
      <c r="H6" s="5" t="s">
        <v>3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 t="s">
        <v>4</v>
      </c>
      <c r="B7" s="7"/>
      <c r="C7" s="7"/>
      <c r="D7" s="7"/>
      <c r="E7" s="7"/>
      <c r="F7" s="8"/>
      <c r="G7" s="2"/>
      <c r="H7" s="9" t="s">
        <v>5</v>
      </c>
      <c r="I7" s="7"/>
      <c r="J7" s="7"/>
      <c r="K7" s="7"/>
      <c r="L7" s="8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/>
      <c r="B8" s="11"/>
      <c r="C8" s="11"/>
      <c r="D8" s="11"/>
      <c r="E8" s="11"/>
      <c r="F8" s="12"/>
      <c r="G8" s="2"/>
      <c r="H8" s="10"/>
      <c r="I8" s="11"/>
      <c r="J8" s="11"/>
      <c r="K8" s="11"/>
      <c r="L8" s="1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3" t="s">
        <v>6</v>
      </c>
      <c r="B10" s="7"/>
      <c r="C10" s="7"/>
      <c r="D10" s="7"/>
      <c r="E10" s="7"/>
      <c r="F10" s="8"/>
      <c r="G10" s="2"/>
      <c r="H10" s="14" t="s">
        <v>7</v>
      </c>
      <c r="I10" s="7"/>
      <c r="J10" s="7"/>
      <c r="K10" s="7"/>
      <c r="L10" s="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/>
      <c r="B11" s="11"/>
      <c r="C11" s="11"/>
      <c r="D11" s="11"/>
      <c r="E11" s="11"/>
      <c r="F11" s="12"/>
      <c r="G11" s="2"/>
      <c r="H11" s="10"/>
      <c r="I11" s="11"/>
      <c r="J11" s="11"/>
      <c r="K11" s="11"/>
      <c r="L11" s="1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5" t="s">
        <v>8</v>
      </c>
      <c r="B13" s="7"/>
      <c r="C13" s="7"/>
      <c r="D13" s="7"/>
      <c r="E13" s="7"/>
      <c r="F13" s="8"/>
      <c r="G13" s="2"/>
      <c r="H13" s="9" t="s">
        <v>9</v>
      </c>
      <c r="I13" s="7"/>
      <c r="J13" s="7"/>
      <c r="K13" s="7"/>
      <c r="L13" s="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/>
      <c r="B14" s="11"/>
      <c r="C14" s="11"/>
      <c r="D14" s="11"/>
      <c r="E14" s="11"/>
      <c r="F14" s="12"/>
      <c r="G14" s="2"/>
      <c r="H14" s="10"/>
      <c r="I14" s="11"/>
      <c r="J14" s="11"/>
      <c r="K14" s="11"/>
      <c r="L14" s="1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6" t="s">
        <v>10</v>
      </c>
      <c r="B16" s="7"/>
      <c r="C16" s="7"/>
      <c r="D16" s="7"/>
      <c r="E16" s="7"/>
      <c r="F16" s="8"/>
      <c r="G16" s="2"/>
      <c r="H16" s="14" t="s">
        <v>11</v>
      </c>
      <c r="I16" s="7"/>
      <c r="J16" s="7"/>
      <c r="K16" s="7"/>
      <c r="L16" s="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"/>
      <c r="B17" s="11"/>
      <c r="C17" s="11"/>
      <c r="D17" s="11"/>
      <c r="E17" s="11"/>
      <c r="F17" s="12"/>
      <c r="G17" s="2"/>
      <c r="H17" s="10"/>
      <c r="I17" s="11"/>
      <c r="J17" s="11"/>
      <c r="K17" s="11"/>
      <c r="L17" s="1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 t="s">
        <v>12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7" t="s">
        <v>13</v>
      </c>
      <c r="B21" s="8"/>
      <c r="C21" s="2"/>
      <c r="D21" s="18" t="s">
        <v>14</v>
      </c>
      <c r="E21" s="7"/>
      <c r="F21" s="8"/>
      <c r="G21" s="19" t="s">
        <v>15</v>
      </c>
      <c r="H21" s="7"/>
      <c r="I21" s="8"/>
      <c r="J21" s="20" t="s">
        <v>16</v>
      </c>
      <c r="K21" s="7"/>
      <c r="L21" s="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0"/>
      <c r="B22" s="12"/>
      <c r="C22" s="2"/>
      <c r="D22" s="10"/>
      <c r="E22" s="11"/>
      <c r="F22" s="12"/>
      <c r="G22" s="10"/>
      <c r="H22" s="11"/>
      <c r="I22" s="12"/>
      <c r="J22" s="10"/>
      <c r="K22" s="11"/>
      <c r="L22" s="1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1" t="s">
        <v>17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2" t="s">
        <v>18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3"/>
      <c r="L28" s="24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5" t="s">
        <v>19</v>
      </c>
      <c r="L31" s="26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7"/>
      <c r="L32" s="2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9"/>
      <c r="L33" s="30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L3"/>
    <mergeCell ref="A4:L4"/>
    <mergeCell ref="A6:F6"/>
    <mergeCell ref="H6:L6"/>
    <mergeCell ref="A7:F8"/>
    <mergeCell ref="H7:L8"/>
    <mergeCell ref="H10:L11"/>
    <mergeCell ref="D21:F22"/>
    <mergeCell ref="G21:I22"/>
    <mergeCell ref="J21:L22"/>
    <mergeCell ref="A24:L25"/>
    <mergeCell ref="A27:L29"/>
    <mergeCell ref="K31:L33"/>
    <mergeCell ref="A10:F11"/>
    <mergeCell ref="A13:F14"/>
    <mergeCell ref="H13:L14"/>
    <mergeCell ref="A16:F17"/>
    <mergeCell ref="H16:L17"/>
    <mergeCell ref="A20:L20"/>
    <mergeCell ref="A21:B22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22.0"/>
    <col customWidth="1" min="3" max="9" width="17.0"/>
    <col customWidth="1" min="10" max="10" width="15.0"/>
    <col customWidth="1" min="11" max="26" width="8.63"/>
  </cols>
  <sheetData>
    <row r="1" ht="27.75" customHeight="1">
      <c r="A1" s="167" t="s">
        <v>219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68" t="s">
        <v>220</v>
      </c>
      <c r="B4" s="169" t="s">
        <v>221</v>
      </c>
      <c r="C4" s="169" t="s">
        <v>86</v>
      </c>
      <c r="D4" s="169" t="s">
        <v>87</v>
      </c>
      <c r="E4" s="169" t="s">
        <v>222</v>
      </c>
      <c r="F4" s="169" t="s">
        <v>223</v>
      </c>
      <c r="G4" s="169" t="s">
        <v>224</v>
      </c>
      <c r="H4" s="169" t="s">
        <v>225</v>
      </c>
      <c r="I4" s="169" t="s">
        <v>226</v>
      </c>
      <c r="J4" s="170" t="s">
        <v>227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36</v>
      </c>
      <c r="B5" s="2" t="s">
        <v>93</v>
      </c>
      <c r="C5" s="2" t="s">
        <v>43</v>
      </c>
      <c r="D5" s="2" t="s">
        <v>94</v>
      </c>
      <c r="E5" s="2" t="s">
        <v>95</v>
      </c>
      <c r="F5" s="2" t="s">
        <v>96</v>
      </c>
      <c r="G5" s="2" t="s">
        <v>142</v>
      </c>
      <c r="H5" s="2">
        <v>1.0</v>
      </c>
      <c r="I5" s="2" t="s">
        <v>166</v>
      </c>
      <c r="J5" s="171">
        <v>46023.0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37</v>
      </c>
      <c r="B6" s="2" t="s">
        <v>98</v>
      </c>
      <c r="C6" s="2" t="s">
        <v>44</v>
      </c>
      <c r="D6" s="2" t="s">
        <v>99</v>
      </c>
      <c r="E6" s="2" t="s">
        <v>100</v>
      </c>
      <c r="F6" s="2" t="s">
        <v>104</v>
      </c>
      <c r="G6" s="2" t="s">
        <v>144</v>
      </c>
      <c r="H6" s="2">
        <v>2.0</v>
      </c>
      <c r="I6" s="2" t="s">
        <v>171</v>
      </c>
      <c r="J6" s="171">
        <v>46054.0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38</v>
      </c>
      <c r="B7" s="2" t="s">
        <v>228</v>
      </c>
      <c r="C7" s="2"/>
      <c r="D7" s="2"/>
      <c r="E7" s="2" t="s">
        <v>110</v>
      </c>
      <c r="F7" s="2"/>
      <c r="G7" s="2" t="s">
        <v>229</v>
      </c>
      <c r="H7" s="2">
        <v>3.0</v>
      </c>
      <c r="I7" s="2" t="s">
        <v>230</v>
      </c>
      <c r="J7" s="171">
        <v>46082.0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39</v>
      </c>
      <c r="B8" s="2" t="s">
        <v>231</v>
      </c>
      <c r="C8" s="2"/>
      <c r="D8" s="2"/>
      <c r="E8" s="2" t="s">
        <v>121</v>
      </c>
      <c r="F8" s="2"/>
      <c r="G8" s="2" t="s">
        <v>232</v>
      </c>
      <c r="H8" s="2">
        <v>4.0</v>
      </c>
      <c r="I8" s="2"/>
      <c r="J8" s="171">
        <v>46113.0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 t="s">
        <v>115</v>
      </c>
      <c r="C9" s="2"/>
      <c r="D9" s="2"/>
      <c r="E9" s="2" t="s">
        <v>113</v>
      </c>
      <c r="F9" s="2"/>
      <c r="G9" s="2" t="s">
        <v>233</v>
      </c>
      <c r="H9" s="2">
        <v>5.0</v>
      </c>
      <c r="I9" s="2"/>
      <c r="J9" s="171">
        <v>46143.0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 t="s">
        <v>234</v>
      </c>
      <c r="C10" s="2"/>
      <c r="D10" s="2"/>
      <c r="E10" s="2" t="s">
        <v>107</v>
      </c>
      <c r="F10" s="2"/>
      <c r="G10" s="2" t="s">
        <v>235</v>
      </c>
      <c r="H10" s="2"/>
      <c r="I10" s="2"/>
      <c r="J10" s="171">
        <v>46174.0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 t="s">
        <v>109</v>
      </c>
      <c r="C11" s="2"/>
      <c r="D11" s="2"/>
      <c r="E11" s="2"/>
      <c r="F11" s="2"/>
      <c r="G11" s="2"/>
      <c r="H11" s="2"/>
      <c r="I11" s="2"/>
      <c r="J11" s="171">
        <v>46204.0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 t="s">
        <v>117</v>
      </c>
      <c r="C12" s="2"/>
      <c r="D12" s="2"/>
      <c r="E12" s="2"/>
      <c r="F12" s="2"/>
      <c r="G12" s="2"/>
      <c r="H12" s="2"/>
      <c r="I12" s="2"/>
      <c r="J12" s="171">
        <v>46235.0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 t="s">
        <v>127</v>
      </c>
      <c r="C13" s="2"/>
      <c r="D13" s="2"/>
      <c r="E13" s="2"/>
      <c r="F13" s="2"/>
      <c r="G13" s="2"/>
      <c r="H13" s="2"/>
      <c r="I13" s="2"/>
      <c r="J13" s="171">
        <v>46266.0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 t="s">
        <v>102</v>
      </c>
      <c r="C14" s="2"/>
      <c r="D14" s="2"/>
      <c r="E14" s="2"/>
      <c r="F14" s="2"/>
      <c r="G14" s="2"/>
      <c r="H14" s="2"/>
      <c r="I14" s="2"/>
      <c r="J14" s="171">
        <v>46296.0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 t="s">
        <v>103</v>
      </c>
      <c r="C15" s="2"/>
      <c r="D15" s="2"/>
      <c r="E15" s="2"/>
      <c r="F15" s="2"/>
      <c r="G15" s="2"/>
      <c r="H15" s="2"/>
      <c r="I15" s="2"/>
      <c r="J15" s="171">
        <v>46327.0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 t="s">
        <v>112</v>
      </c>
      <c r="C16" s="2"/>
      <c r="D16" s="2"/>
      <c r="E16" s="2"/>
      <c r="F16" s="2"/>
      <c r="G16" s="2"/>
      <c r="H16" s="2"/>
      <c r="I16" s="2"/>
      <c r="J16" s="171">
        <v>46357.0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 t="s">
        <v>125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 t="s">
        <v>120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 t="s">
        <v>106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 t="s">
        <v>133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 t="s">
        <v>123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 t="s">
        <v>236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 t="s">
        <v>130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 t="s">
        <v>235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J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5" width="14.0"/>
    <col customWidth="1" min="6" max="6" width="4.0"/>
    <col customWidth="1" min="7" max="14" width="14.0"/>
    <col customWidth="1" min="15" max="26" width="8.63"/>
  </cols>
  <sheetData>
    <row r="1" ht="27.75" customHeight="1">
      <c r="A1" s="31" t="s">
        <v>20</v>
      </c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27.75" customHeight="1"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27.75" customHeight="1">
      <c r="A3" s="3" t="s">
        <v>21</v>
      </c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33" t="s">
        <v>22</v>
      </c>
      <c r="B5" s="34"/>
      <c r="C5" s="35">
        <v>46204.0</v>
      </c>
      <c r="D5" s="36"/>
      <c r="E5" s="34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37" t="s">
        <v>23</v>
      </c>
      <c r="B7" s="36"/>
      <c r="C7" s="34"/>
      <c r="D7" s="37" t="s">
        <v>24</v>
      </c>
      <c r="E7" s="36"/>
      <c r="F7" s="34"/>
      <c r="G7" s="37" t="s">
        <v>25</v>
      </c>
      <c r="H7" s="36"/>
      <c r="I7" s="34"/>
      <c r="J7" s="37" t="s">
        <v>26</v>
      </c>
      <c r="K7" s="36"/>
      <c r="L7" s="34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38">
        <f>SUMIFS(Einnahmen!$E$6:$E$205,Einnahmen!$B$6:$B$205,$C$5)</f>
        <v>3050</v>
      </c>
      <c r="B8" s="7"/>
      <c r="C8" s="8"/>
      <c r="D8" s="39">
        <f>SUMIFS(Ausgaben!$J$6:$J$505,Ausgaben!$B$6:$B$505,$C$5)</f>
        <v>1575.2</v>
      </c>
      <c r="E8" s="7"/>
      <c r="F8" s="8"/>
      <c r="G8" s="40">
        <f>A8-D8</f>
        <v>1474.8</v>
      </c>
      <c r="H8" s="7"/>
      <c r="I8" s="8"/>
      <c r="J8" s="41">
        <f>IFERROR(G8/A8,0)</f>
        <v>0.4835409836</v>
      </c>
      <c r="K8" s="7"/>
      <c r="L8" s="8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23"/>
      <c r="C9" s="24"/>
      <c r="D9" s="23"/>
      <c r="F9" s="24"/>
      <c r="G9" s="23"/>
      <c r="I9" s="24"/>
      <c r="J9" s="23"/>
      <c r="L9" s="24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10"/>
      <c r="B10" s="11"/>
      <c r="C10" s="12"/>
      <c r="D10" s="10"/>
      <c r="E10" s="11"/>
      <c r="F10" s="12"/>
      <c r="G10" s="10"/>
      <c r="H10" s="11"/>
      <c r="I10" s="12"/>
      <c r="J10" s="10"/>
      <c r="K10" s="11"/>
      <c r="L10" s="1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42" t="s">
        <v>27</v>
      </c>
      <c r="B12" s="36"/>
      <c r="C12" s="34"/>
      <c r="D12" s="42" t="s">
        <v>28</v>
      </c>
      <c r="E12" s="36"/>
      <c r="F12" s="34"/>
      <c r="G12" s="42" t="s">
        <v>29</v>
      </c>
      <c r="H12" s="36"/>
      <c r="I12" s="34"/>
      <c r="J12" s="42" t="s">
        <v>30</v>
      </c>
      <c r="K12" s="36"/>
      <c r="L12" s="34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43">
        <f t="array" ref="A13">INDEX(Monatsplanung!$D$6:$D$17,MATCH($C$5,Monatsplanung!$A$6:$A$17,0))</f>
        <v>750</v>
      </c>
      <c r="B13" s="7"/>
      <c r="C13" s="8"/>
      <c r="D13" s="43">
        <f t="array" ref="D13">INDEX(Monatsplanung!$O$6:$O$17,MATCH($C$5,Monatsplanung!$A$6:$A$17,0))</f>
        <v>474.8</v>
      </c>
      <c r="E13" s="7"/>
      <c r="F13" s="8"/>
      <c r="G13" s="43">
        <f>SUMIFS(Ausgaben!$J$6:$J$505,Ausgaben!$B$6:$B$505,$C$5,Ausgaben!$K$6:$K$505,"Ja")</f>
        <v>154.2</v>
      </c>
      <c r="H13" s="7"/>
      <c r="I13" s="8"/>
      <c r="J13" s="44">
        <f>IFERROR(SUMIFS(Ausgaben!$L$6:$L$505,Ausgaben!$B$6:$B$505,$C$5)/COUNTIFS(Ausgaben!$B$6:$B$505,$C$5),0)</f>
        <v>4.166666667</v>
      </c>
      <c r="K13" s="7"/>
      <c r="L13" s="8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10"/>
      <c r="B14" s="11"/>
      <c r="C14" s="12"/>
      <c r="D14" s="10"/>
      <c r="E14" s="11"/>
      <c r="F14" s="12"/>
      <c r="G14" s="10"/>
      <c r="H14" s="11"/>
      <c r="I14" s="12"/>
      <c r="J14" s="10"/>
      <c r="K14" s="11"/>
      <c r="L14" s="1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4" t="s">
        <v>31</v>
      </c>
      <c r="F17" s="32"/>
      <c r="G17" s="32"/>
      <c r="H17" s="32"/>
      <c r="I17" s="32"/>
      <c r="J17" s="21" t="s">
        <v>32</v>
      </c>
      <c r="K17" s="7"/>
      <c r="L17" s="7"/>
      <c r="M17" s="7"/>
      <c r="N17" s="8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45" t="s">
        <v>33</v>
      </c>
      <c r="B18" s="46" t="s">
        <v>34</v>
      </c>
      <c r="C18" s="47" t="s">
        <v>35</v>
      </c>
      <c r="D18" s="32"/>
      <c r="E18" s="32"/>
      <c r="F18" s="32"/>
      <c r="G18" s="32"/>
      <c r="H18" s="32"/>
      <c r="I18" s="32"/>
      <c r="J18" s="23"/>
      <c r="N18" s="24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48" t="s">
        <v>36</v>
      </c>
      <c r="B19" s="49">
        <f t="array" ref="B19">INDEX(Monatsplanung!$E$6:$E$17,MATCH($C$5,Monatsplanung!$A$6:$A$17,0))</f>
        <v>1350</v>
      </c>
      <c r="C19" s="50">
        <f>SUMIFS(Ausgaben!$J$6:$J$505,Ausgaben!$B$6:$B$505,$C$5,Ausgaben!$E$6:$E$505,A19)</f>
        <v>1092</v>
      </c>
      <c r="D19" s="32"/>
      <c r="E19" s="32"/>
      <c r="F19" s="32"/>
      <c r="G19" s="32"/>
      <c r="H19" s="32"/>
      <c r="I19" s="32"/>
      <c r="J19" s="23"/>
      <c r="N19" s="24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51" t="s">
        <v>37</v>
      </c>
      <c r="B20" s="52">
        <f t="array" ref="B20">INDEX(Monatsplanung!$F$6:$F$17,MATCH($C$5,Monatsplanung!$A$6:$A$17,0))</f>
        <v>300</v>
      </c>
      <c r="C20" s="53">
        <f>SUMIFS(Ausgaben!$J$6:$J$505,Ausgaben!$B$6:$B$505,$C$5,Ausgaben!$E$6:$E$505,A20)</f>
        <v>154.2</v>
      </c>
      <c r="D20" s="32"/>
      <c r="E20" s="32"/>
      <c r="F20" s="32"/>
      <c r="G20" s="32"/>
      <c r="H20" s="32"/>
      <c r="I20" s="32"/>
      <c r="J20" s="23"/>
      <c r="N20" s="24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51" t="s">
        <v>38</v>
      </c>
      <c r="B21" s="52">
        <f t="array" ref="B21">INDEX(Monatsplanung!$G$6:$G$17,MATCH($C$5,Monatsplanung!$A$6:$A$17,0))</f>
        <v>180</v>
      </c>
      <c r="C21" s="53">
        <f>SUMIFS(Ausgaben!$J$6:$J$505,Ausgaben!$B$6:$B$505,$C$5,Ausgaben!$E$6:$E$505,A21)</f>
        <v>149</v>
      </c>
      <c r="D21" s="32"/>
      <c r="E21" s="32"/>
      <c r="F21" s="32"/>
      <c r="G21" s="32"/>
      <c r="H21" s="32"/>
      <c r="I21" s="32"/>
      <c r="J21" s="23"/>
      <c r="N21" s="24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54" t="s">
        <v>39</v>
      </c>
      <c r="B22" s="55">
        <f t="array" ref="B22">INDEX(Monatsplanung!$H$6:$H$17,MATCH($C$5,Monatsplanung!$A$6:$A$17,0))</f>
        <v>220</v>
      </c>
      <c r="C22" s="56">
        <f>SUMIFS(Ausgaben!$J$6:$J$505,Ausgaben!$B$6:$B$505,$C$5,Ausgaben!$E$6:$E$505,A22)</f>
        <v>180</v>
      </c>
      <c r="D22" s="32"/>
      <c r="E22" s="32"/>
      <c r="F22" s="32"/>
      <c r="G22" s="32"/>
      <c r="H22" s="32"/>
      <c r="I22" s="32"/>
      <c r="J22" s="10"/>
      <c r="K22" s="11"/>
      <c r="L22" s="11"/>
      <c r="M22" s="11"/>
      <c r="N22" s="1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4" t="s">
        <v>40</v>
      </c>
      <c r="F25" s="32"/>
      <c r="G25" s="32"/>
      <c r="H25" s="32"/>
      <c r="I25" s="32"/>
      <c r="J25" s="57" t="str">
        <f>IF(D8=0,"Noch keine Ausgaben im gewählten Monat.",IF(G8&gt;=A13,"Dein Sparziel ist erreicht.","Prüfe zuerst spontane Wünsche und wiederkehrende Abos."))</f>
        <v>Dein Sparziel ist erreicht.</v>
      </c>
      <c r="K25" s="7"/>
      <c r="L25" s="7"/>
      <c r="M25" s="7"/>
      <c r="N25" s="8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45" t="s">
        <v>41</v>
      </c>
      <c r="B26" s="47" t="s">
        <v>42</v>
      </c>
      <c r="C26" s="32"/>
      <c r="D26" s="32"/>
      <c r="E26" s="32"/>
      <c r="F26" s="32"/>
      <c r="G26" s="32"/>
      <c r="H26" s="32"/>
      <c r="I26" s="32"/>
      <c r="J26" s="23"/>
      <c r="N26" s="24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48" t="s">
        <v>43</v>
      </c>
      <c r="B27" s="50">
        <f>SUMIFS(Ausgaben!$J$6:$J$505,Ausgaben!$B$6:$B$505,$C$5,Ausgaben!$G$6:$G$505,A27)</f>
        <v>1272</v>
      </c>
      <c r="C27" s="32"/>
      <c r="D27" s="32"/>
      <c r="E27" s="32"/>
      <c r="F27" s="32"/>
      <c r="G27" s="32"/>
      <c r="H27" s="32"/>
      <c r="I27" s="32"/>
      <c r="J27" s="23"/>
      <c r="N27" s="24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54" t="s">
        <v>44</v>
      </c>
      <c r="B28" s="56">
        <f>SUMIFS(Ausgaben!$J$6:$J$505,Ausgaben!$B$6:$B$505,$C$5,Ausgaben!$G$6:$G$505,A28)</f>
        <v>303.2</v>
      </c>
      <c r="C28" s="32"/>
      <c r="D28" s="32"/>
      <c r="E28" s="32"/>
      <c r="F28" s="32"/>
      <c r="G28" s="32"/>
      <c r="H28" s="32"/>
      <c r="I28" s="32"/>
      <c r="J28" s="10"/>
      <c r="K28" s="11"/>
      <c r="L28" s="11"/>
      <c r="M28" s="11"/>
      <c r="N28" s="1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4" t="s">
        <v>45</v>
      </c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45" t="s">
        <v>46</v>
      </c>
      <c r="B32" s="46" t="s">
        <v>23</v>
      </c>
      <c r="C32" s="46" t="s">
        <v>24</v>
      </c>
      <c r="D32" s="47" t="s">
        <v>25</v>
      </c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58" t="s">
        <v>47</v>
      </c>
      <c r="B33" s="59">
        <f>IF('Jahresübersicht'!B6=0,"",'Jahresübersicht'!B6)</f>
        <v>2940</v>
      </c>
      <c r="C33" s="59">
        <f>IF('Jahresübersicht'!B6=0,"",'Jahresübersicht'!C6)</f>
        <v>1527.99</v>
      </c>
      <c r="D33" s="60">
        <f>IF('Jahresübersicht'!B6=0,"",'Jahresübersicht'!D6)</f>
        <v>1412.01</v>
      </c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61" t="s">
        <v>48</v>
      </c>
      <c r="B34" s="62">
        <f>IF('Jahresübersicht'!B7=0,"",'Jahresübersicht'!B7)</f>
        <v>2890</v>
      </c>
      <c r="C34" s="62">
        <f>IF('Jahresübersicht'!B7=0,"",'Jahresübersicht'!C7)</f>
        <v>1399.5</v>
      </c>
      <c r="D34" s="63">
        <f>IF('Jahresübersicht'!B7=0,"",'Jahresübersicht'!D7)</f>
        <v>1490.5</v>
      </c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61" t="s">
        <v>49</v>
      </c>
      <c r="B35" s="62">
        <f>IF('Jahresübersicht'!B8=0,"",'Jahresübersicht'!B8)</f>
        <v>2980</v>
      </c>
      <c r="C35" s="62">
        <f>IF('Jahresübersicht'!B8=0,"",'Jahresübersicht'!C8)</f>
        <v>1385.9</v>
      </c>
      <c r="D35" s="63">
        <f>IF('Jahresübersicht'!B8=0,"",'Jahresübersicht'!D8)</f>
        <v>1594.1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61" t="s">
        <v>50</v>
      </c>
      <c r="B36" s="62">
        <f>IF('Jahresübersicht'!B9=0,"",'Jahresübersicht'!B9)</f>
        <v>2920</v>
      </c>
      <c r="C36" s="62">
        <f>IF('Jahresübersicht'!B9=0,"",'Jahresübersicht'!C9)</f>
        <v>1516</v>
      </c>
      <c r="D36" s="63">
        <f>IF('Jahresübersicht'!B9=0,"",'Jahresübersicht'!D9)</f>
        <v>1404</v>
      </c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61" t="s">
        <v>51</v>
      </c>
      <c r="B37" s="62">
        <f>IF('Jahresübersicht'!B10=0,"",'Jahresübersicht'!B10)</f>
        <v>3010</v>
      </c>
      <c r="C37" s="62">
        <f>IF('Jahresübersicht'!B10=0,"",'Jahresübersicht'!C10)</f>
        <v>1617</v>
      </c>
      <c r="D37" s="63">
        <f>IF('Jahresübersicht'!B10=0,"",'Jahresübersicht'!D10)</f>
        <v>1393</v>
      </c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61" t="s">
        <v>52</v>
      </c>
      <c r="B38" s="62">
        <f>IF('Jahresübersicht'!B11=0,"",'Jahresübersicht'!B11)</f>
        <v>2960</v>
      </c>
      <c r="C38" s="62">
        <f>IF('Jahresübersicht'!B11=0,"",'Jahresübersicht'!C11)</f>
        <v>1483</v>
      </c>
      <c r="D38" s="63">
        <f>IF('Jahresübersicht'!B11=0,"",'Jahresübersicht'!D11)</f>
        <v>1477</v>
      </c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61" t="s">
        <v>53</v>
      </c>
      <c r="B39" s="62">
        <f>IF('Jahresübersicht'!B12=0,"",'Jahresübersicht'!B12)</f>
        <v>3050</v>
      </c>
      <c r="C39" s="62">
        <f>IF('Jahresübersicht'!B12=0,"",'Jahresübersicht'!C12)</f>
        <v>1575.2</v>
      </c>
      <c r="D39" s="63">
        <f>IF('Jahresübersicht'!B12=0,"",'Jahresübersicht'!D12)</f>
        <v>1474.8</v>
      </c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61" t="s">
        <v>54</v>
      </c>
      <c r="B40" s="62" t="str">
        <f>IF('Jahresübersicht'!B13=0,"",'Jahresübersicht'!B13)</f>
        <v/>
      </c>
      <c r="C40" s="62" t="str">
        <f>IF('Jahresübersicht'!B13=0,"",'Jahresübersicht'!C13)</f>
        <v/>
      </c>
      <c r="D40" s="63" t="str">
        <f>IF('Jahresübersicht'!B13=0,"",'Jahresübersicht'!D13)</f>
        <v/>
      </c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61" t="s">
        <v>55</v>
      </c>
      <c r="B41" s="62" t="str">
        <f>IF('Jahresübersicht'!B14=0,"",'Jahresübersicht'!B14)</f>
        <v/>
      </c>
      <c r="C41" s="62" t="str">
        <f>IF('Jahresübersicht'!B14=0,"",'Jahresübersicht'!C14)</f>
        <v/>
      </c>
      <c r="D41" s="63" t="str">
        <f>IF('Jahresübersicht'!B14=0,"",'Jahresübersicht'!D14)</f>
        <v/>
      </c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61" t="s">
        <v>56</v>
      </c>
      <c r="B42" s="62" t="str">
        <f>IF('Jahresübersicht'!B15=0,"",'Jahresübersicht'!B15)</f>
        <v/>
      </c>
      <c r="C42" s="62" t="str">
        <f>IF('Jahresübersicht'!B15=0,"",'Jahresübersicht'!C15)</f>
        <v/>
      </c>
      <c r="D42" s="63" t="str">
        <f>IF('Jahresübersicht'!B15=0,"",'Jahresübersicht'!D15)</f>
        <v/>
      </c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61" t="s">
        <v>57</v>
      </c>
      <c r="B43" s="62" t="str">
        <f>IF('Jahresübersicht'!B16=0,"",'Jahresübersicht'!B16)</f>
        <v/>
      </c>
      <c r="C43" s="62" t="str">
        <f>IF('Jahresübersicht'!B16=0,"",'Jahresübersicht'!C16)</f>
        <v/>
      </c>
      <c r="D43" s="63" t="str">
        <f>IF('Jahresübersicht'!B16=0,"",'Jahresübersicht'!D16)</f>
        <v/>
      </c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64" t="s">
        <v>58</v>
      </c>
      <c r="B44" s="65" t="str">
        <f>IF('Jahresübersicht'!B17=0,"",'Jahresübersicht'!B17)</f>
        <v/>
      </c>
      <c r="C44" s="65" t="str">
        <f>IF('Jahresübersicht'!B17=0,"",'Jahresübersicht'!C17)</f>
        <v/>
      </c>
      <c r="D44" s="66" t="str">
        <f>IF('Jahresübersicht'!B17=0,"",'Jahresübersicht'!D17)</f>
        <v/>
      </c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5">
    <mergeCell ref="A1:N2"/>
    <mergeCell ref="A3:N3"/>
    <mergeCell ref="A5:B5"/>
    <mergeCell ref="C5:E5"/>
    <mergeCell ref="D7:F7"/>
    <mergeCell ref="G7:I7"/>
    <mergeCell ref="J7:L7"/>
    <mergeCell ref="G12:I12"/>
    <mergeCell ref="J12:L12"/>
    <mergeCell ref="A7:C7"/>
    <mergeCell ref="A8:C10"/>
    <mergeCell ref="D8:F10"/>
    <mergeCell ref="G8:I10"/>
    <mergeCell ref="J8:L10"/>
    <mergeCell ref="A12:C12"/>
    <mergeCell ref="D12:F12"/>
    <mergeCell ref="A25:E25"/>
    <mergeCell ref="A31:E31"/>
    <mergeCell ref="A13:C14"/>
    <mergeCell ref="D13:F14"/>
    <mergeCell ref="G13:I14"/>
    <mergeCell ref="J13:L14"/>
    <mergeCell ref="A17:E17"/>
    <mergeCell ref="J17:N22"/>
    <mergeCell ref="J25:N28"/>
  </mergeCells>
  <conditionalFormatting sqref="D13:F14">
    <cfRule type="colorScale" priority="1">
      <colorScale>
        <cfvo type="min"/>
        <cfvo type="percentile" val="50"/>
        <cfvo type="max"/>
        <color rgb="FFE8C5C9"/>
        <color rgb="FFF1D99B"/>
        <color rgb="FFB9D2B0"/>
      </colorScale>
    </cfRule>
  </conditionalFormatting>
  <conditionalFormatting sqref="J13:L14">
    <cfRule type="colorScale" priority="2">
      <colorScale>
        <cfvo type="min"/>
        <cfvo type="percentile" val="50"/>
        <cfvo type="max"/>
        <color rgb="FFE8C5C9"/>
        <color rgb="FFF1D99B"/>
        <color rgb="FFB9D2B0"/>
      </colorScale>
    </cfRule>
  </conditionalFormatting>
  <dataValidations>
    <dataValidation type="list" allowBlank="1" sqref="C5">
      <formula1>Listen!$J$5:$J$16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4" width="16.0"/>
    <col customWidth="1" min="5" max="8" width="18.0"/>
    <col customWidth="1" min="9" max="19" width="16.0"/>
    <col customWidth="1" min="20" max="20" width="28.0"/>
    <col customWidth="1" min="21" max="26" width="8.63"/>
  </cols>
  <sheetData>
    <row r="1" ht="27.75" customHeight="1">
      <c r="A1" s="67" t="s">
        <v>59</v>
      </c>
      <c r="U1" s="32"/>
      <c r="V1" s="32"/>
      <c r="W1" s="32"/>
      <c r="X1" s="32"/>
      <c r="Y1" s="32"/>
      <c r="Z1" s="32"/>
    </row>
    <row r="2" ht="27.75" customHeight="1">
      <c r="U2" s="32"/>
      <c r="V2" s="32"/>
      <c r="W2" s="32"/>
      <c r="X2" s="32"/>
      <c r="Y2" s="32"/>
      <c r="Z2" s="32"/>
    </row>
    <row r="3" ht="27.75" customHeight="1">
      <c r="A3" s="3" t="s">
        <v>60</v>
      </c>
      <c r="U3" s="32"/>
      <c r="V3" s="32"/>
      <c r="W3" s="32"/>
      <c r="X3" s="32"/>
      <c r="Y3" s="32"/>
      <c r="Z3" s="32"/>
    </row>
    <row r="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68" t="s">
        <v>46</v>
      </c>
      <c r="B5" s="69" t="s">
        <v>61</v>
      </c>
      <c r="C5" s="69" t="s">
        <v>62</v>
      </c>
      <c r="D5" s="69" t="s">
        <v>63</v>
      </c>
      <c r="E5" s="69" t="s">
        <v>64</v>
      </c>
      <c r="F5" s="69" t="s">
        <v>65</v>
      </c>
      <c r="G5" s="69" t="s">
        <v>66</v>
      </c>
      <c r="H5" s="69" t="s">
        <v>67</v>
      </c>
      <c r="I5" s="69" t="s">
        <v>68</v>
      </c>
      <c r="J5" s="69" t="s">
        <v>69</v>
      </c>
      <c r="K5" s="69" t="s">
        <v>70</v>
      </c>
      <c r="L5" s="69" t="s">
        <v>71</v>
      </c>
      <c r="M5" s="69" t="s">
        <v>72</v>
      </c>
      <c r="N5" s="69" t="s">
        <v>73</v>
      </c>
      <c r="O5" s="69" t="s">
        <v>74</v>
      </c>
      <c r="P5" s="69" t="s">
        <v>75</v>
      </c>
      <c r="Q5" s="69" t="s">
        <v>26</v>
      </c>
      <c r="R5" s="69" t="s">
        <v>76</v>
      </c>
      <c r="S5" s="69" t="s">
        <v>77</v>
      </c>
      <c r="T5" s="70" t="s">
        <v>78</v>
      </c>
      <c r="U5" s="32"/>
      <c r="V5" s="32"/>
      <c r="W5" s="32"/>
      <c r="X5" s="32"/>
      <c r="Y5" s="32"/>
      <c r="Z5" s="32"/>
    </row>
    <row r="6">
      <c r="A6" s="71">
        <v>46023.0</v>
      </c>
      <c r="B6" s="72">
        <v>2940.0</v>
      </c>
      <c r="C6" s="73">
        <f>SUMIFS(Einnahmen!$E$6:$E$205,Einnahmen!$B$6:$B$205,$A6)</f>
        <v>2940</v>
      </c>
      <c r="D6" s="72">
        <v>650.0</v>
      </c>
      <c r="E6" s="72">
        <v>1350.0</v>
      </c>
      <c r="F6" s="72">
        <v>280.0</v>
      </c>
      <c r="G6" s="72">
        <v>120.0</v>
      </c>
      <c r="H6" s="72">
        <v>220.0</v>
      </c>
      <c r="I6" s="74">
        <f t="shared" ref="I6:I17" si="1">SUM(E6:H6)</f>
        <v>1970</v>
      </c>
      <c r="J6" s="73">
        <f>SUMIFS(Ausgaben!$J$6:$J$505,Ausgaben!$B$6:$B$505,$A6,Ausgaben!$E$6:$E$505,"Existenz")</f>
        <v>1230</v>
      </c>
      <c r="K6" s="73">
        <f>SUMIFS(Ausgaben!$J$6:$J$505,Ausgaben!$B$6:$B$505,$A6,Ausgaben!$E$6:$E$505,"Freizeit")</f>
        <v>19.99</v>
      </c>
      <c r="L6" s="73">
        <f>SUMIFS(Ausgaben!$J$6:$J$505,Ausgaben!$B$6:$B$505,$A6,Ausgaben!$E$6:$E$505,"Kultur &amp; Bildung")</f>
        <v>38</v>
      </c>
      <c r="M6" s="73">
        <f>SUMIFS(Ausgaben!$J$6:$J$505,Ausgaben!$B$6:$B$505,$A6,Ausgaben!$E$6:$E$505,"Unvorhergesehenes")</f>
        <v>240</v>
      </c>
      <c r="N6" s="74">
        <f t="shared" ref="N6:N17" si="2">SUM(J6:M6)</f>
        <v>1527.99</v>
      </c>
      <c r="O6" s="74">
        <f t="shared" ref="O6:O17" si="3">I6-N6</f>
        <v>442.01</v>
      </c>
      <c r="P6" s="74">
        <f t="shared" ref="P6:P17" si="4">C6-N6</f>
        <v>1412.01</v>
      </c>
      <c r="Q6" s="75">
        <f t="shared" ref="Q6:Q17" si="5">IFERROR(P6/C6,0)</f>
        <v>0.4802755102</v>
      </c>
      <c r="R6" s="75">
        <f t="shared" ref="R6:R17" si="6">IFERROR(P6/D6,0)</f>
        <v>2.172323077</v>
      </c>
      <c r="S6" s="74">
        <f t="shared" ref="S6:S17" si="7">I6/4.33</f>
        <v>454.965358</v>
      </c>
      <c r="T6" s="76" t="str">
        <f t="shared" ref="T6:T17" si="8">IF(C6=0,"Noch keine Daten",IF(P6&gt;=D6,"Ziel erreicht",IF(O6&gt;=0,"Im Budget","Über Budget")))</f>
        <v>Ziel erreicht</v>
      </c>
      <c r="U6" s="32"/>
      <c r="V6" s="32"/>
      <c r="W6" s="32"/>
      <c r="X6" s="32"/>
      <c r="Y6" s="32"/>
      <c r="Z6" s="32"/>
    </row>
    <row r="7">
      <c r="A7" s="77">
        <v>46054.0</v>
      </c>
      <c r="B7" s="78">
        <v>2890.0</v>
      </c>
      <c r="C7" s="79">
        <f>SUMIFS(Einnahmen!$E$6:$E$205,Einnahmen!$B$6:$B$205,$A7)</f>
        <v>2890</v>
      </c>
      <c r="D7" s="78">
        <v>650.0</v>
      </c>
      <c r="E7" s="78">
        <v>1350.0</v>
      </c>
      <c r="F7" s="78">
        <v>260.0</v>
      </c>
      <c r="G7" s="78">
        <v>130.0</v>
      </c>
      <c r="H7" s="78">
        <v>180.0</v>
      </c>
      <c r="I7" s="80">
        <f t="shared" si="1"/>
        <v>1920</v>
      </c>
      <c r="J7" s="79">
        <f>SUMIFS(Ausgaben!$J$6:$J$505,Ausgaben!$B$6:$B$505,$A7,Ausgaben!$E$6:$E$505,"Existenz")</f>
        <v>1215</v>
      </c>
      <c r="K7" s="79">
        <f>SUMIFS(Ausgaben!$J$6:$J$505,Ausgaben!$B$6:$B$505,$A7,Ausgaben!$E$6:$E$505,"Freizeit")</f>
        <v>74</v>
      </c>
      <c r="L7" s="79">
        <f>SUMIFS(Ausgaben!$J$6:$J$505,Ausgaben!$B$6:$B$505,$A7,Ausgaben!$E$6:$E$505,"Kultur &amp; Bildung")</f>
        <v>79</v>
      </c>
      <c r="M7" s="79">
        <f>SUMIFS(Ausgaben!$J$6:$J$505,Ausgaben!$B$6:$B$505,$A7,Ausgaben!$E$6:$E$505,"Unvorhergesehenes")</f>
        <v>31.5</v>
      </c>
      <c r="N7" s="80">
        <f t="shared" si="2"/>
        <v>1399.5</v>
      </c>
      <c r="O7" s="80">
        <f t="shared" si="3"/>
        <v>520.5</v>
      </c>
      <c r="P7" s="80">
        <f t="shared" si="4"/>
        <v>1490.5</v>
      </c>
      <c r="Q7" s="81">
        <f t="shared" si="5"/>
        <v>0.5157439446</v>
      </c>
      <c r="R7" s="81">
        <f t="shared" si="6"/>
        <v>2.293076923</v>
      </c>
      <c r="S7" s="80">
        <f t="shared" si="7"/>
        <v>443.4180139</v>
      </c>
      <c r="T7" s="82" t="str">
        <f t="shared" si="8"/>
        <v>Ziel erreicht</v>
      </c>
      <c r="U7" s="32"/>
      <c r="V7" s="32"/>
      <c r="W7" s="32"/>
      <c r="X7" s="32"/>
      <c r="Y7" s="32"/>
      <c r="Z7" s="32"/>
    </row>
    <row r="8">
      <c r="A8" s="77">
        <v>46082.0</v>
      </c>
      <c r="B8" s="78">
        <v>2980.0</v>
      </c>
      <c r="C8" s="79">
        <f>SUMIFS(Einnahmen!$E$6:$E$205,Einnahmen!$B$6:$B$205,$A8)</f>
        <v>2980</v>
      </c>
      <c r="D8" s="78">
        <v>700.0</v>
      </c>
      <c r="E8" s="78">
        <v>1350.0</v>
      </c>
      <c r="F8" s="78">
        <v>260.0</v>
      </c>
      <c r="G8" s="78">
        <v>120.0</v>
      </c>
      <c r="H8" s="78">
        <v>180.0</v>
      </c>
      <c r="I8" s="80">
        <f t="shared" si="1"/>
        <v>1910</v>
      </c>
      <c r="J8" s="79">
        <f>SUMIFS(Ausgaben!$J$6:$J$505,Ausgaben!$B$6:$B$505,$A8,Ausgaben!$E$6:$E$505,"Existenz")</f>
        <v>1255</v>
      </c>
      <c r="K8" s="79">
        <f>SUMIFS(Ausgaben!$J$6:$J$505,Ausgaben!$B$6:$B$505,$A8,Ausgaben!$E$6:$E$505,"Freizeit")</f>
        <v>46</v>
      </c>
      <c r="L8" s="79">
        <f>SUMIFS(Ausgaben!$J$6:$J$505,Ausgaben!$B$6:$B$505,$A8,Ausgaben!$E$6:$E$505,"Kultur &amp; Bildung")</f>
        <v>29.9</v>
      </c>
      <c r="M8" s="79">
        <f>SUMIFS(Ausgaben!$J$6:$J$505,Ausgaben!$B$6:$B$505,$A8,Ausgaben!$E$6:$E$505,"Unvorhergesehenes")</f>
        <v>55</v>
      </c>
      <c r="N8" s="80">
        <f t="shared" si="2"/>
        <v>1385.9</v>
      </c>
      <c r="O8" s="80">
        <f t="shared" si="3"/>
        <v>524.1</v>
      </c>
      <c r="P8" s="80">
        <f t="shared" si="4"/>
        <v>1594.1</v>
      </c>
      <c r="Q8" s="81">
        <f t="shared" si="5"/>
        <v>0.5349328859</v>
      </c>
      <c r="R8" s="81">
        <f t="shared" si="6"/>
        <v>2.277285714</v>
      </c>
      <c r="S8" s="80">
        <f t="shared" si="7"/>
        <v>441.108545</v>
      </c>
      <c r="T8" s="82" t="str">
        <f t="shared" si="8"/>
        <v>Ziel erreicht</v>
      </c>
      <c r="U8" s="32"/>
      <c r="V8" s="32"/>
      <c r="W8" s="32"/>
      <c r="X8" s="32"/>
      <c r="Y8" s="32"/>
      <c r="Z8" s="32"/>
    </row>
    <row r="9">
      <c r="A9" s="77">
        <v>46113.0</v>
      </c>
      <c r="B9" s="78">
        <v>2920.0</v>
      </c>
      <c r="C9" s="79">
        <f>SUMIFS(Einnahmen!$E$6:$E$205,Einnahmen!$B$6:$B$205,$A9)</f>
        <v>2920</v>
      </c>
      <c r="D9" s="78">
        <v>650.0</v>
      </c>
      <c r="E9" s="78">
        <v>1350.0</v>
      </c>
      <c r="F9" s="78">
        <v>300.0</v>
      </c>
      <c r="G9" s="78">
        <v>100.0</v>
      </c>
      <c r="H9" s="78">
        <v>180.0</v>
      </c>
      <c r="I9" s="80">
        <f t="shared" si="1"/>
        <v>1930</v>
      </c>
      <c r="J9" s="79">
        <f>SUMIFS(Ausgaben!$J$6:$J$505,Ausgaben!$B$6:$B$505,$A9,Ausgaben!$E$6:$E$505,"Existenz")</f>
        <v>1222</v>
      </c>
      <c r="K9" s="79">
        <f>SUMIFS(Ausgaben!$J$6:$J$505,Ausgaben!$B$6:$B$505,$A9,Ausgaben!$E$6:$E$505,"Freizeit")</f>
        <v>210</v>
      </c>
      <c r="L9" s="79">
        <f>SUMIFS(Ausgaben!$J$6:$J$505,Ausgaben!$B$6:$B$505,$A9,Ausgaben!$E$6:$E$505,"Kultur &amp; Bildung")</f>
        <v>18</v>
      </c>
      <c r="M9" s="79">
        <f>SUMIFS(Ausgaben!$J$6:$J$505,Ausgaben!$B$6:$B$505,$A9,Ausgaben!$E$6:$E$505,"Unvorhergesehenes")</f>
        <v>66</v>
      </c>
      <c r="N9" s="80">
        <f t="shared" si="2"/>
        <v>1516</v>
      </c>
      <c r="O9" s="80">
        <f t="shared" si="3"/>
        <v>414</v>
      </c>
      <c r="P9" s="80">
        <f t="shared" si="4"/>
        <v>1404</v>
      </c>
      <c r="Q9" s="81">
        <f t="shared" si="5"/>
        <v>0.4808219178</v>
      </c>
      <c r="R9" s="81">
        <f t="shared" si="6"/>
        <v>2.16</v>
      </c>
      <c r="S9" s="80">
        <f t="shared" si="7"/>
        <v>445.7274827</v>
      </c>
      <c r="T9" s="82" t="str">
        <f t="shared" si="8"/>
        <v>Ziel erreicht</v>
      </c>
      <c r="U9" s="32"/>
      <c r="V9" s="32"/>
      <c r="W9" s="32"/>
      <c r="X9" s="32"/>
      <c r="Y9" s="32"/>
      <c r="Z9" s="32"/>
    </row>
    <row r="10">
      <c r="A10" s="77">
        <v>46143.0</v>
      </c>
      <c r="B10" s="78">
        <v>3010.0</v>
      </c>
      <c r="C10" s="79">
        <f>SUMIFS(Einnahmen!$E$6:$E$205,Einnahmen!$B$6:$B$205,$A10)</f>
        <v>3010</v>
      </c>
      <c r="D10" s="78">
        <v>700.0</v>
      </c>
      <c r="E10" s="78">
        <v>1350.0</v>
      </c>
      <c r="F10" s="78">
        <v>280.0</v>
      </c>
      <c r="G10" s="78">
        <v>150.0</v>
      </c>
      <c r="H10" s="78">
        <v>220.0</v>
      </c>
      <c r="I10" s="80">
        <f t="shared" si="1"/>
        <v>2000</v>
      </c>
      <c r="J10" s="79">
        <f>SUMIFS(Ausgaben!$J$6:$J$505,Ausgaben!$B$6:$B$505,$A10,Ausgaben!$E$6:$E$505,"Existenz")</f>
        <v>1248</v>
      </c>
      <c r="K10" s="79">
        <f>SUMIFS(Ausgaben!$J$6:$J$505,Ausgaben!$B$6:$B$505,$A10,Ausgaben!$E$6:$E$505,"Freizeit")</f>
        <v>129</v>
      </c>
      <c r="L10" s="79">
        <f>SUMIFS(Ausgaben!$J$6:$J$505,Ausgaben!$B$6:$B$505,$A10,Ausgaben!$E$6:$E$505,"Kultur &amp; Bildung")</f>
        <v>95</v>
      </c>
      <c r="M10" s="79">
        <f>SUMIFS(Ausgaben!$J$6:$J$505,Ausgaben!$B$6:$B$505,$A10,Ausgaben!$E$6:$E$505,"Unvorhergesehenes")</f>
        <v>145</v>
      </c>
      <c r="N10" s="80">
        <f t="shared" si="2"/>
        <v>1617</v>
      </c>
      <c r="O10" s="80">
        <f t="shared" si="3"/>
        <v>383</v>
      </c>
      <c r="P10" s="80">
        <f t="shared" si="4"/>
        <v>1393</v>
      </c>
      <c r="Q10" s="81">
        <f t="shared" si="5"/>
        <v>0.4627906977</v>
      </c>
      <c r="R10" s="81">
        <f t="shared" si="6"/>
        <v>1.99</v>
      </c>
      <c r="S10" s="80">
        <f t="shared" si="7"/>
        <v>461.8937644</v>
      </c>
      <c r="T10" s="82" t="str">
        <f t="shared" si="8"/>
        <v>Ziel erreicht</v>
      </c>
      <c r="U10" s="32"/>
      <c r="V10" s="32"/>
      <c r="W10" s="32"/>
      <c r="X10" s="32"/>
      <c r="Y10" s="32"/>
      <c r="Z10" s="32"/>
    </row>
    <row r="11">
      <c r="A11" s="77">
        <v>46174.0</v>
      </c>
      <c r="B11" s="78">
        <v>2960.0</v>
      </c>
      <c r="C11" s="79">
        <f>SUMIFS(Einnahmen!$E$6:$E$205,Einnahmen!$B$6:$B$205,$A11)</f>
        <v>2960</v>
      </c>
      <c r="D11" s="78">
        <v>700.0</v>
      </c>
      <c r="E11" s="78">
        <v>1350.0</v>
      </c>
      <c r="F11" s="78">
        <v>280.0</v>
      </c>
      <c r="G11" s="78">
        <v>120.0</v>
      </c>
      <c r="H11" s="78">
        <v>180.0</v>
      </c>
      <c r="I11" s="80">
        <f t="shared" si="1"/>
        <v>1930</v>
      </c>
      <c r="J11" s="79">
        <f>SUMIFS(Ausgaben!$J$6:$J$505,Ausgaben!$B$6:$B$505,$A11,Ausgaben!$E$6:$E$505,"Existenz")</f>
        <v>1235</v>
      </c>
      <c r="K11" s="79">
        <f>SUMIFS(Ausgaben!$J$6:$J$505,Ausgaben!$B$6:$B$505,$A11,Ausgaben!$E$6:$E$505,"Freizeit")</f>
        <v>88</v>
      </c>
      <c r="L11" s="79">
        <f>SUMIFS(Ausgaben!$J$6:$J$505,Ausgaben!$B$6:$B$505,$A11,Ausgaben!$E$6:$E$505,"Kultur &amp; Bildung")</f>
        <v>41</v>
      </c>
      <c r="M11" s="79">
        <f>SUMIFS(Ausgaben!$J$6:$J$505,Ausgaben!$B$6:$B$505,$A11,Ausgaben!$E$6:$E$505,"Unvorhergesehenes")</f>
        <v>119</v>
      </c>
      <c r="N11" s="80">
        <f t="shared" si="2"/>
        <v>1483</v>
      </c>
      <c r="O11" s="80">
        <f t="shared" si="3"/>
        <v>447</v>
      </c>
      <c r="P11" s="80">
        <f t="shared" si="4"/>
        <v>1477</v>
      </c>
      <c r="Q11" s="81">
        <f t="shared" si="5"/>
        <v>0.4989864865</v>
      </c>
      <c r="R11" s="81">
        <f t="shared" si="6"/>
        <v>2.11</v>
      </c>
      <c r="S11" s="80">
        <f t="shared" si="7"/>
        <v>445.7274827</v>
      </c>
      <c r="T11" s="82" t="str">
        <f t="shared" si="8"/>
        <v>Ziel erreicht</v>
      </c>
      <c r="U11" s="32"/>
      <c r="V11" s="32"/>
      <c r="W11" s="32"/>
      <c r="X11" s="32"/>
      <c r="Y11" s="32"/>
      <c r="Z11" s="32"/>
    </row>
    <row r="12">
      <c r="A12" s="77">
        <v>46204.0</v>
      </c>
      <c r="B12" s="78">
        <v>3050.0</v>
      </c>
      <c r="C12" s="79">
        <f>SUMIFS(Einnahmen!$E$6:$E$205,Einnahmen!$B$6:$B$205,$A12)</f>
        <v>3050</v>
      </c>
      <c r="D12" s="78">
        <v>750.0</v>
      </c>
      <c r="E12" s="78">
        <v>1350.0</v>
      </c>
      <c r="F12" s="78">
        <v>300.0</v>
      </c>
      <c r="G12" s="78">
        <v>180.0</v>
      </c>
      <c r="H12" s="78">
        <v>220.0</v>
      </c>
      <c r="I12" s="80">
        <f t="shared" si="1"/>
        <v>2050</v>
      </c>
      <c r="J12" s="79">
        <f>SUMIFS(Ausgaben!$J$6:$J$505,Ausgaben!$B$6:$B$505,$A12,Ausgaben!$E$6:$E$505,"Existenz")</f>
        <v>1092</v>
      </c>
      <c r="K12" s="79">
        <f>SUMIFS(Ausgaben!$J$6:$J$505,Ausgaben!$B$6:$B$505,$A12,Ausgaben!$E$6:$E$505,"Freizeit")</f>
        <v>154.2</v>
      </c>
      <c r="L12" s="79">
        <f>SUMIFS(Ausgaben!$J$6:$J$505,Ausgaben!$B$6:$B$505,$A12,Ausgaben!$E$6:$E$505,"Kultur &amp; Bildung")</f>
        <v>149</v>
      </c>
      <c r="M12" s="79">
        <f>SUMIFS(Ausgaben!$J$6:$J$505,Ausgaben!$B$6:$B$505,$A12,Ausgaben!$E$6:$E$505,"Unvorhergesehenes")</f>
        <v>180</v>
      </c>
      <c r="N12" s="80">
        <f t="shared" si="2"/>
        <v>1575.2</v>
      </c>
      <c r="O12" s="80">
        <f t="shared" si="3"/>
        <v>474.8</v>
      </c>
      <c r="P12" s="80">
        <f t="shared" si="4"/>
        <v>1474.8</v>
      </c>
      <c r="Q12" s="81">
        <f t="shared" si="5"/>
        <v>0.4835409836</v>
      </c>
      <c r="R12" s="81">
        <f t="shared" si="6"/>
        <v>1.9664</v>
      </c>
      <c r="S12" s="80">
        <f t="shared" si="7"/>
        <v>473.4411085</v>
      </c>
      <c r="T12" s="82" t="str">
        <f t="shared" si="8"/>
        <v>Ziel erreicht</v>
      </c>
      <c r="U12" s="32"/>
      <c r="V12" s="32"/>
      <c r="W12" s="32"/>
      <c r="X12" s="32"/>
      <c r="Y12" s="32"/>
      <c r="Z12" s="32"/>
    </row>
    <row r="13">
      <c r="A13" s="77">
        <v>46235.0</v>
      </c>
      <c r="B13" s="78">
        <v>2940.0</v>
      </c>
      <c r="C13" s="79">
        <f>SUMIFS(Einnahmen!$E$6:$E$205,Einnahmen!$B$6:$B$205,$A13)</f>
        <v>0</v>
      </c>
      <c r="D13" s="78">
        <v>700.0</v>
      </c>
      <c r="E13" s="78">
        <v>1350.0</v>
      </c>
      <c r="F13" s="78">
        <v>320.0</v>
      </c>
      <c r="G13" s="78">
        <v>120.0</v>
      </c>
      <c r="H13" s="78">
        <v>200.0</v>
      </c>
      <c r="I13" s="80">
        <f t="shared" si="1"/>
        <v>1990</v>
      </c>
      <c r="J13" s="79">
        <f>SUMIFS(Ausgaben!$J$6:$J$505,Ausgaben!$B$6:$B$505,$A13,Ausgaben!$E$6:$E$505,"Existenz")</f>
        <v>0</v>
      </c>
      <c r="K13" s="79">
        <f>SUMIFS(Ausgaben!$J$6:$J$505,Ausgaben!$B$6:$B$505,$A13,Ausgaben!$E$6:$E$505,"Freizeit")</f>
        <v>0</v>
      </c>
      <c r="L13" s="79">
        <f>SUMIFS(Ausgaben!$J$6:$J$505,Ausgaben!$B$6:$B$505,$A13,Ausgaben!$E$6:$E$505,"Kultur &amp; Bildung")</f>
        <v>0</v>
      </c>
      <c r="M13" s="79">
        <f>SUMIFS(Ausgaben!$J$6:$J$505,Ausgaben!$B$6:$B$505,$A13,Ausgaben!$E$6:$E$505,"Unvorhergesehenes")</f>
        <v>0</v>
      </c>
      <c r="N13" s="80">
        <f t="shared" si="2"/>
        <v>0</v>
      </c>
      <c r="O13" s="80">
        <f t="shared" si="3"/>
        <v>1990</v>
      </c>
      <c r="P13" s="80">
        <f t="shared" si="4"/>
        <v>0</v>
      </c>
      <c r="Q13" s="81">
        <f t="shared" si="5"/>
        <v>0</v>
      </c>
      <c r="R13" s="81">
        <f t="shared" si="6"/>
        <v>0</v>
      </c>
      <c r="S13" s="80">
        <f t="shared" si="7"/>
        <v>459.5842956</v>
      </c>
      <c r="T13" s="82" t="str">
        <f t="shared" si="8"/>
        <v>Noch keine Daten</v>
      </c>
      <c r="U13" s="32"/>
      <c r="V13" s="32"/>
      <c r="W13" s="32"/>
      <c r="X13" s="32"/>
      <c r="Y13" s="32"/>
      <c r="Z13" s="32"/>
    </row>
    <row r="14">
      <c r="A14" s="77">
        <v>46266.0</v>
      </c>
      <c r="B14" s="78">
        <v>2980.0</v>
      </c>
      <c r="C14" s="79">
        <f>SUMIFS(Einnahmen!$E$6:$E$205,Einnahmen!$B$6:$B$205,$A14)</f>
        <v>0</v>
      </c>
      <c r="D14" s="78">
        <v>700.0</v>
      </c>
      <c r="E14" s="78">
        <v>1350.0</v>
      </c>
      <c r="F14" s="78">
        <v>270.0</v>
      </c>
      <c r="G14" s="78">
        <v>120.0</v>
      </c>
      <c r="H14" s="78">
        <v>180.0</v>
      </c>
      <c r="I14" s="80">
        <f t="shared" si="1"/>
        <v>1920</v>
      </c>
      <c r="J14" s="79">
        <f>SUMIFS(Ausgaben!$J$6:$J$505,Ausgaben!$B$6:$B$505,$A14,Ausgaben!$E$6:$E$505,"Existenz")</f>
        <v>0</v>
      </c>
      <c r="K14" s="79">
        <f>SUMIFS(Ausgaben!$J$6:$J$505,Ausgaben!$B$6:$B$505,$A14,Ausgaben!$E$6:$E$505,"Freizeit")</f>
        <v>0</v>
      </c>
      <c r="L14" s="79">
        <f>SUMIFS(Ausgaben!$J$6:$J$505,Ausgaben!$B$6:$B$505,$A14,Ausgaben!$E$6:$E$505,"Kultur &amp; Bildung")</f>
        <v>0</v>
      </c>
      <c r="M14" s="79">
        <f>SUMIFS(Ausgaben!$J$6:$J$505,Ausgaben!$B$6:$B$505,$A14,Ausgaben!$E$6:$E$505,"Unvorhergesehenes")</f>
        <v>0</v>
      </c>
      <c r="N14" s="80">
        <f t="shared" si="2"/>
        <v>0</v>
      </c>
      <c r="O14" s="80">
        <f t="shared" si="3"/>
        <v>1920</v>
      </c>
      <c r="P14" s="80">
        <f t="shared" si="4"/>
        <v>0</v>
      </c>
      <c r="Q14" s="81">
        <f t="shared" si="5"/>
        <v>0</v>
      </c>
      <c r="R14" s="81">
        <f t="shared" si="6"/>
        <v>0</v>
      </c>
      <c r="S14" s="80">
        <f t="shared" si="7"/>
        <v>443.4180139</v>
      </c>
      <c r="T14" s="82" t="str">
        <f t="shared" si="8"/>
        <v>Noch keine Daten</v>
      </c>
      <c r="U14" s="32"/>
      <c r="V14" s="32"/>
      <c r="W14" s="32"/>
      <c r="X14" s="32"/>
      <c r="Y14" s="32"/>
      <c r="Z14" s="32"/>
    </row>
    <row r="15">
      <c r="A15" s="77">
        <v>46296.0</v>
      </c>
      <c r="B15" s="78">
        <v>3000.0</v>
      </c>
      <c r="C15" s="79">
        <f>SUMIFS(Einnahmen!$E$6:$E$205,Einnahmen!$B$6:$B$205,$A15)</f>
        <v>0</v>
      </c>
      <c r="D15" s="78">
        <v>750.0</v>
      </c>
      <c r="E15" s="78">
        <v>1350.0</v>
      </c>
      <c r="F15" s="78">
        <v>280.0</v>
      </c>
      <c r="G15" s="78">
        <v>130.0</v>
      </c>
      <c r="H15" s="78">
        <v>260.0</v>
      </c>
      <c r="I15" s="80">
        <f t="shared" si="1"/>
        <v>2020</v>
      </c>
      <c r="J15" s="79">
        <f>SUMIFS(Ausgaben!$J$6:$J$505,Ausgaben!$B$6:$B$505,$A15,Ausgaben!$E$6:$E$505,"Existenz")</f>
        <v>0</v>
      </c>
      <c r="K15" s="79">
        <f>SUMIFS(Ausgaben!$J$6:$J$505,Ausgaben!$B$6:$B$505,$A15,Ausgaben!$E$6:$E$505,"Freizeit")</f>
        <v>0</v>
      </c>
      <c r="L15" s="79">
        <f>SUMIFS(Ausgaben!$J$6:$J$505,Ausgaben!$B$6:$B$505,$A15,Ausgaben!$E$6:$E$505,"Kultur &amp; Bildung")</f>
        <v>0</v>
      </c>
      <c r="M15" s="79">
        <f>SUMIFS(Ausgaben!$J$6:$J$505,Ausgaben!$B$6:$B$505,$A15,Ausgaben!$E$6:$E$505,"Unvorhergesehenes")</f>
        <v>0</v>
      </c>
      <c r="N15" s="80">
        <f t="shared" si="2"/>
        <v>0</v>
      </c>
      <c r="O15" s="80">
        <f t="shared" si="3"/>
        <v>2020</v>
      </c>
      <c r="P15" s="80">
        <f t="shared" si="4"/>
        <v>0</v>
      </c>
      <c r="Q15" s="81">
        <f t="shared" si="5"/>
        <v>0</v>
      </c>
      <c r="R15" s="81">
        <f t="shared" si="6"/>
        <v>0</v>
      </c>
      <c r="S15" s="80">
        <f t="shared" si="7"/>
        <v>466.5127021</v>
      </c>
      <c r="T15" s="82" t="str">
        <f t="shared" si="8"/>
        <v>Noch keine Daten</v>
      </c>
      <c r="U15" s="32"/>
      <c r="V15" s="32"/>
      <c r="W15" s="32"/>
      <c r="X15" s="32"/>
      <c r="Y15" s="32"/>
      <c r="Z15" s="32"/>
    </row>
    <row r="16">
      <c r="A16" s="77">
        <v>46327.0</v>
      </c>
      <c r="B16" s="78">
        <v>2950.0</v>
      </c>
      <c r="C16" s="79">
        <f>SUMIFS(Einnahmen!$E$6:$E$205,Einnahmen!$B$6:$B$205,$A16)</f>
        <v>0</v>
      </c>
      <c r="D16" s="78">
        <v>700.0</v>
      </c>
      <c r="E16" s="78">
        <v>1350.0</v>
      </c>
      <c r="F16" s="78">
        <v>270.0</v>
      </c>
      <c r="G16" s="78">
        <v>120.0</v>
      </c>
      <c r="H16" s="78">
        <v>300.0</v>
      </c>
      <c r="I16" s="80">
        <f t="shared" si="1"/>
        <v>2040</v>
      </c>
      <c r="J16" s="79">
        <f>SUMIFS(Ausgaben!$J$6:$J$505,Ausgaben!$B$6:$B$505,$A16,Ausgaben!$E$6:$E$505,"Existenz")</f>
        <v>0</v>
      </c>
      <c r="K16" s="79">
        <f>SUMIFS(Ausgaben!$J$6:$J$505,Ausgaben!$B$6:$B$505,$A16,Ausgaben!$E$6:$E$505,"Freizeit")</f>
        <v>0</v>
      </c>
      <c r="L16" s="79">
        <f>SUMIFS(Ausgaben!$J$6:$J$505,Ausgaben!$B$6:$B$505,$A16,Ausgaben!$E$6:$E$505,"Kultur &amp; Bildung")</f>
        <v>0</v>
      </c>
      <c r="M16" s="79">
        <f>SUMIFS(Ausgaben!$J$6:$J$505,Ausgaben!$B$6:$B$505,$A16,Ausgaben!$E$6:$E$505,"Unvorhergesehenes")</f>
        <v>0</v>
      </c>
      <c r="N16" s="80">
        <f t="shared" si="2"/>
        <v>0</v>
      </c>
      <c r="O16" s="80">
        <f t="shared" si="3"/>
        <v>2040</v>
      </c>
      <c r="P16" s="80">
        <f t="shared" si="4"/>
        <v>0</v>
      </c>
      <c r="Q16" s="81">
        <f t="shared" si="5"/>
        <v>0</v>
      </c>
      <c r="R16" s="81">
        <f t="shared" si="6"/>
        <v>0</v>
      </c>
      <c r="S16" s="80">
        <f t="shared" si="7"/>
        <v>471.1316397</v>
      </c>
      <c r="T16" s="82" t="str">
        <f t="shared" si="8"/>
        <v>Noch keine Daten</v>
      </c>
      <c r="U16" s="32"/>
      <c r="V16" s="32"/>
      <c r="W16" s="32"/>
      <c r="X16" s="32"/>
      <c r="Y16" s="32"/>
      <c r="Z16" s="32"/>
    </row>
    <row r="17">
      <c r="A17" s="83">
        <v>46357.0</v>
      </c>
      <c r="B17" s="84">
        <v>3150.0</v>
      </c>
      <c r="C17" s="85">
        <f>SUMIFS(Einnahmen!$E$6:$E$205,Einnahmen!$B$6:$B$205,$A17)</f>
        <v>0</v>
      </c>
      <c r="D17" s="84">
        <v>850.0</v>
      </c>
      <c r="E17" s="84">
        <v>1350.0</v>
      </c>
      <c r="F17" s="84">
        <v>350.0</v>
      </c>
      <c r="G17" s="84">
        <v>150.0</v>
      </c>
      <c r="H17" s="84">
        <v>300.0</v>
      </c>
      <c r="I17" s="86">
        <f t="shared" si="1"/>
        <v>2150</v>
      </c>
      <c r="J17" s="85">
        <f>SUMIFS(Ausgaben!$J$6:$J$505,Ausgaben!$B$6:$B$505,$A17,Ausgaben!$E$6:$E$505,"Existenz")</f>
        <v>0</v>
      </c>
      <c r="K17" s="85">
        <f>SUMIFS(Ausgaben!$J$6:$J$505,Ausgaben!$B$6:$B$505,$A17,Ausgaben!$E$6:$E$505,"Freizeit")</f>
        <v>0</v>
      </c>
      <c r="L17" s="85">
        <f>SUMIFS(Ausgaben!$J$6:$J$505,Ausgaben!$B$6:$B$505,$A17,Ausgaben!$E$6:$E$505,"Kultur &amp; Bildung")</f>
        <v>0</v>
      </c>
      <c r="M17" s="85">
        <f>SUMIFS(Ausgaben!$J$6:$J$505,Ausgaben!$B$6:$B$505,$A17,Ausgaben!$E$6:$E$505,"Unvorhergesehenes")</f>
        <v>0</v>
      </c>
      <c r="N17" s="86">
        <f t="shared" si="2"/>
        <v>0</v>
      </c>
      <c r="O17" s="86">
        <f t="shared" si="3"/>
        <v>2150</v>
      </c>
      <c r="P17" s="86">
        <f t="shared" si="4"/>
        <v>0</v>
      </c>
      <c r="Q17" s="87">
        <f t="shared" si="5"/>
        <v>0</v>
      </c>
      <c r="R17" s="87">
        <f t="shared" si="6"/>
        <v>0</v>
      </c>
      <c r="S17" s="86">
        <f t="shared" si="7"/>
        <v>496.5357968</v>
      </c>
      <c r="T17" s="88" t="str">
        <f t="shared" si="8"/>
        <v>Noch keine Daten</v>
      </c>
      <c r="U17" s="32"/>
      <c r="V17" s="32"/>
      <c r="W17" s="32"/>
      <c r="X17" s="32"/>
      <c r="Y17" s="32"/>
      <c r="Z17" s="32"/>
    </row>
    <row r="18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89" t="s">
        <v>79</v>
      </c>
      <c r="B19" s="90">
        <f t="shared" ref="B19:P19" si="9">SUM(B6:B17)</f>
        <v>35770</v>
      </c>
      <c r="C19" s="90">
        <f t="shared" si="9"/>
        <v>20750</v>
      </c>
      <c r="D19" s="90">
        <f t="shared" si="9"/>
        <v>8500</v>
      </c>
      <c r="E19" s="90">
        <f t="shared" si="9"/>
        <v>16200</v>
      </c>
      <c r="F19" s="90">
        <f t="shared" si="9"/>
        <v>3450</v>
      </c>
      <c r="G19" s="90">
        <f t="shared" si="9"/>
        <v>1560</v>
      </c>
      <c r="H19" s="90">
        <f t="shared" si="9"/>
        <v>2620</v>
      </c>
      <c r="I19" s="90">
        <f t="shared" si="9"/>
        <v>23830</v>
      </c>
      <c r="J19" s="90">
        <f t="shared" si="9"/>
        <v>8497</v>
      </c>
      <c r="K19" s="90">
        <f t="shared" si="9"/>
        <v>721.19</v>
      </c>
      <c r="L19" s="90">
        <f t="shared" si="9"/>
        <v>449.9</v>
      </c>
      <c r="M19" s="90">
        <f t="shared" si="9"/>
        <v>836.5</v>
      </c>
      <c r="N19" s="90">
        <f t="shared" si="9"/>
        <v>10504.59</v>
      </c>
      <c r="O19" s="90">
        <f t="shared" si="9"/>
        <v>13325.41</v>
      </c>
      <c r="P19" s="90">
        <f t="shared" si="9"/>
        <v>10245.41</v>
      </c>
      <c r="Q19" s="91">
        <f>IFERROR(P19/C19,0)</f>
        <v>0.4937546988</v>
      </c>
      <c r="R19" s="91">
        <f>IFERROR(P19/D19,0)</f>
        <v>1.205342353</v>
      </c>
      <c r="S19" s="90">
        <f>AVERAGE(S6:S17)</f>
        <v>458.6220169</v>
      </c>
      <c r="T19" s="92" t="str">
        <f>IF(P19&gt;=D19,"Jahresziel erreicht","Jahresziel offen")</f>
        <v>Jahresziel erreicht</v>
      </c>
      <c r="U19" s="32"/>
      <c r="V19" s="32"/>
      <c r="W19" s="32"/>
      <c r="X19" s="32"/>
      <c r="Y19" s="32"/>
      <c r="Z19" s="32"/>
    </row>
    <row r="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T2"/>
    <mergeCell ref="A3:T3"/>
  </mergeCells>
  <conditionalFormatting sqref="O6:O17">
    <cfRule type="colorScale" priority="1">
      <colorScale>
        <cfvo type="min"/>
        <cfvo type="percentile" val="50"/>
        <cfvo type="max"/>
        <color rgb="FFE8C5C9"/>
        <color rgb="FFF1D99B"/>
        <color rgb="FFB9D2B0"/>
      </colorScale>
    </cfRule>
  </conditionalFormatting>
  <conditionalFormatting sqref="T6:T17">
    <cfRule type="expression" dxfId="4" priority="2">
      <formula>ISNUMBER(SEARCH("Über Budget",T6))</formula>
    </cfRule>
  </conditionalFormatting>
  <conditionalFormatting sqref="T6:T17">
    <cfRule type="expression" dxfId="5" priority="3">
      <formula>ISNUMBER(SEARCH("Ziel erreicht",T6))</formula>
    </cfRule>
  </conditionalFormatting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3.0"/>
    <col customWidth="1" min="3" max="3" width="8.0"/>
    <col customWidth="1" min="4" max="4" width="23.0"/>
    <col customWidth="1" min="5" max="6" width="20.0"/>
    <col customWidth="1" min="7" max="7" width="16.0"/>
    <col customWidth="1" min="8" max="8" width="15.0"/>
    <col customWidth="1" min="9" max="9" width="16.0"/>
    <col customWidth="1" min="10" max="11" width="14.0"/>
    <col customWidth="1" min="12" max="12" width="17.0"/>
    <col customWidth="1" min="13" max="13" width="28.0"/>
    <col customWidth="1" min="14" max="26" width="8.63"/>
  </cols>
  <sheetData>
    <row r="1" ht="27.75" customHeight="1">
      <c r="A1" s="93" t="s">
        <v>80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94" t="s">
        <v>81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8" t="s">
        <v>82</v>
      </c>
      <c r="B5" s="69" t="s">
        <v>46</v>
      </c>
      <c r="C5" s="69" t="s">
        <v>83</v>
      </c>
      <c r="D5" s="69" t="s">
        <v>84</v>
      </c>
      <c r="E5" s="69" t="s">
        <v>33</v>
      </c>
      <c r="F5" s="69" t="s">
        <v>85</v>
      </c>
      <c r="G5" s="69" t="s">
        <v>86</v>
      </c>
      <c r="H5" s="69" t="s">
        <v>87</v>
      </c>
      <c r="I5" s="69" t="s">
        <v>88</v>
      </c>
      <c r="J5" s="69" t="s">
        <v>42</v>
      </c>
      <c r="K5" s="69" t="s">
        <v>89</v>
      </c>
      <c r="L5" s="69" t="s">
        <v>90</v>
      </c>
      <c r="M5" s="70" t="s">
        <v>91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5">
        <v>46023.0</v>
      </c>
      <c r="B6" s="96">
        <f t="shared" ref="B6:B505" si="1">IF(A6="","",DATE(YEAR(A6),MONTH(A6),1))</f>
        <v>46023</v>
      </c>
      <c r="C6" s="97">
        <f t="shared" ref="C6:C505" si="2">IF(A6="","",ROUNDUP(DAY(A6)/7,0))</f>
        <v>1</v>
      </c>
      <c r="D6" s="98" t="s">
        <v>92</v>
      </c>
      <c r="E6" s="98" t="s">
        <v>36</v>
      </c>
      <c r="F6" s="98" t="s">
        <v>93</v>
      </c>
      <c r="G6" s="98" t="s">
        <v>43</v>
      </c>
      <c r="H6" s="98" t="s">
        <v>94</v>
      </c>
      <c r="I6" s="98" t="s">
        <v>95</v>
      </c>
      <c r="J6" s="99">
        <v>920.0</v>
      </c>
      <c r="K6" s="98" t="s">
        <v>96</v>
      </c>
      <c r="L6" s="98">
        <v>5.0</v>
      </c>
      <c r="M6" s="100" t="s">
        <v>97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1">
        <v>46028.0</v>
      </c>
      <c r="B7" s="102">
        <f t="shared" si="1"/>
        <v>46023</v>
      </c>
      <c r="C7" s="103">
        <f t="shared" si="2"/>
        <v>1</v>
      </c>
      <c r="D7" s="104" t="s">
        <v>98</v>
      </c>
      <c r="E7" s="104" t="s">
        <v>36</v>
      </c>
      <c r="F7" s="104" t="s">
        <v>98</v>
      </c>
      <c r="G7" s="104" t="s">
        <v>43</v>
      </c>
      <c r="H7" s="104" t="s">
        <v>99</v>
      </c>
      <c r="I7" s="104" t="s">
        <v>100</v>
      </c>
      <c r="J7" s="105">
        <v>310.0</v>
      </c>
      <c r="K7" s="104" t="s">
        <v>96</v>
      </c>
      <c r="L7" s="104">
        <v>4.0</v>
      </c>
      <c r="M7" s="106" t="s">
        <v>97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1">
        <v>46033.0</v>
      </c>
      <c r="B8" s="102">
        <f t="shared" si="1"/>
        <v>46023</v>
      </c>
      <c r="C8" s="103">
        <f t="shared" si="2"/>
        <v>2</v>
      </c>
      <c r="D8" s="104" t="s">
        <v>101</v>
      </c>
      <c r="E8" s="104" t="s">
        <v>37</v>
      </c>
      <c r="F8" s="104" t="s">
        <v>102</v>
      </c>
      <c r="G8" s="104" t="s">
        <v>44</v>
      </c>
      <c r="H8" s="104" t="s">
        <v>94</v>
      </c>
      <c r="I8" s="104" t="s">
        <v>95</v>
      </c>
      <c r="J8" s="105">
        <v>19.99</v>
      </c>
      <c r="K8" s="104" t="s">
        <v>96</v>
      </c>
      <c r="L8" s="104">
        <v>4.0</v>
      </c>
      <c r="M8" s="106" t="s">
        <v>97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1">
        <v>46039.0</v>
      </c>
      <c r="B9" s="102">
        <f t="shared" si="1"/>
        <v>46023</v>
      </c>
      <c r="C9" s="103">
        <f t="shared" si="2"/>
        <v>3</v>
      </c>
      <c r="D9" s="104" t="s">
        <v>103</v>
      </c>
      <c r="E9" s="104" t="s">
        <v>38</v>
      </c>
      <c r="F9" s="104" t="s">
        <v>103</v>
      </c>
      <c r="G9" s="104" t="s">
        <v>44</v>
      </c>
      <c r="H9" s="104" t="s">
        <v>99</v>
      </c>
      <c r="I9" s="104" t="s">
        <v>100</v>
      </c>
      <c r="J9" s="105">
        <v>38.0</v>
      </c>
      <c r="K9" s="104" t="s">
        <v>104</v>
      </c>
      <c r="L9" s="104">
        <v>5.0</v>
      </c>
      <c r="M9" s="106" t="s">
        <v>97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1">
        <v>46046.0</v>
      </c>
      <c r="B10" s="102">
        <f t="shared" si="1"/>
        <v>46023</v>
      </c>
      <c r="C10" s="103">
        <f t="shared" si="2"/>
        <v>4</v>
      </c>
      <c r="D10" s="104" t="s">
        <v>105</v>
      </c>
      <c r="E10" s="104" t="s">
        <v>39</v>
      </c>
      <c r="F10" s="104" t="s">
        <v>106</v>
      </c>
      <c r="G10" s="104" t="s">
        <v>43</v>
      </c>
      <c r="H10" s="104" t="s">
        <v>99</v>
      </c>
      <c r="I10" s="104" t="s">
        <v>107</v>
      </c>
      <c r="J10" s="105">
        <v>240.0</v>
      </c>
      <c r="K10" s="104" t="s">
        <v>96</v>
      </c>
      <c r="L10" s="104">
        <v>3.0</v>
      </c>
      <c r="M10" s="106" t="s">
        <v>97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1">
        <v>46054.0</v>
      </c>
      <c r="B11" s="102">
        <f t="shared" si="1"/>
        <v>46054</v>
      </c>
      <c r="C11" s="103">
        <f t="shared" si="2"/>
        <v>1</v>
      </c>
      <c r="D11" s="104" t="s">
        <v>92</v>
      </c>
      <c r="E11" s="104" t="s">
        <v>36</v>
      </c>
      <c r="F11" s="104" t="s">
        <v>93</v>
      </c>
      <c r="G11" s="104" t="s">
        <v>43</v>
      </c>
      <c r="H11" s="104" t="s">
        <v>94</v>
      </c>
      <c r="I11" s="104" t="s">
        <v>95</v>
      </c>
      <c r="J11" s="105">
        <v>920.0</v>
      </c>
      <c r="K11" s="104" t="s">
        <v>96</v>
      </c>
      <c r="L11" s="104">
        <v>5.0</v>
      </c>
      <c r="M11" s="106" t="s">
        <v>97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1">
        <v>46059.0</v>
      </c>
      <c r="B12" s="102">
        <f t="shared" si="1"/>
        <v>46054</v>
      </c>
      <c r="C12" s="103">
        <f t="shared" si="2"/>
        <v>1</v>
      </c>
      <c r="D12" s="104" t="s">
        <v>98</v>
      </c>
      <c r="E12" s="104" t="s">
        <v>36</v>
      </c>
      <c r="F12" s="104" t="s">
        <v>98</v>
      </c>
      <c r="G12" s="104" t="s">
        <v>43</v>
      </c>
      <c r="H12" s="104" t="s">
        <v>99</v>
      </c>
      <c r="I12" s="104" t="s">
        <v>100</v>
      </c>
      <c r="J12" s="105">
        <v>295.0</v>
      </c>
      <c r="K12" s="104" t="s">
        <v>96</v>
      </c>
      <c r="L12" s="104">
        <v>4.0</v>
      </c>
      <c r="M12" s="106" t="s">
        <v>97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1">
        <v>46064.0</v>
      </c>
      <c r="B13" s="102">
        <f t="shared" si="1"/>
        <v>46054</v>
      </c>
      <c r="C13" s="103">
        <f t="shared" si="2"/>
        <v>2</v>
      </c>
      <c r="D13" s="104" t="s">
        <v>108</v>
      </c>
      <c r="E13" s="104" t="s">
        <v>37</v>
      </c>
      <c r="F13" s="104" t="s">
        <v>109</v>
      </c>
      <c r="G13" s="104" t="s">
        <v>44</v>
      </c>
      <c r="H13" s="104" t="s">
        <v>99</v>
      </c>
      <c r="I13" s="104" t="s">
        <v>110</v>
      </c>
      <c r="J13" s="105">
        <v>74.0</v>
      </c>
      <c r="K13" s="104" t="s">
        <v>104</v>
      </c>
      <c r="L13" s="104">
        <v>4.0</v>
      </c>
      <c r="M13" s="106" t="s">
        <v>97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1">
        <v>46070.0</v>
      </c>
      <c r="B14" s="102">
        <f t="shared" si="1"/>
        <v>46054</v>
      </c>
      <c r="C14" s="103">
        <f t="shared" si="2"/>
        <v>3</v>
      </c>
      <c r="D14" s="104" t="s">
        <v>111</v>
      </c>
      <c r="E14" s="104" t="s">
        <v>38</v>
      </c>
      <c r="F14" s="104" t="s">
        <v>112</v>
      </c>
      <c r="G14" s="104" t="s">
        <v>44</v>
      </c>
      <c r="H14" s="104" t="s">
        <v>99</v>
      </c>
      <c r="I14" s="104" t="s">
        <v>113</v>
      </c>
      <c r="J14" s="105">
        <v>79.0</v>
      </c>
      <c r="K14" s="104" t="s">
        <v>96</v>
      </c>
      <c r="L14" s="104">
        <v>5.0</v>
      </c>
      <c r="M14" s="106" t="s">
        <v>97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1">
        <v>46077.0</v>
      </c>
      <c r="B15" s="102">
        <f t="shared" si="1"/>
        <v>46054</v>
      </c>
      <c r="C15" s="103">
        <f t="shared" si="2"/>
        <v>4</v>
      </c>
      <c r="D15" s="104" t="s">
        <v>114</v>
      </c>
      <c r="E15" s="104" t="s">
        <v>39</v>
      </c>
      <c r="F15" s="104" t="s">
        <v>115</v>
      </c>
      <c r="G15" s="104" t="s">
        <v>43</v>
      </c>
      <c r="H15" s="104" t="s">
        <v>99</v>
      </c>
      <c r="I15" s="104" t="s">
        <v>100</v>
      </c>
      <c r="J15" s="105">
        <v>31.5</v>
      </c>
      <c r="K15" s="104" t="s">
        <v>96</v>
      </c>
      <c r="L15" s="104">
        <v>4.0</v>
      </c>
      <c r="M15" s="106" t="s">
        <v>97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1">
        <v>46082.0</v>
      </c>
      <c r="B16" s="102">
        <f t="shared" si="1"/>
        <v>46082</v>
      </c>
      <c r="C16" s="103">
        <f t="shared" si="2"/>
        <v>1</v>
      </c>
      <c r="D16" s="104" t="s">
        <v>92</v>
      </c>
      <c r="E16" s="104" t="s">
        <v>36</v>
      </c>
      <c r="F16" s="104" t="s">
        <v>93</v>
      </c>
      <c r="G16" s="104" t="s">
        <v>43</v>
      </c>
      <c r="H16" s="104" t="s">
        <v>94</v>
      </c>
      <c r="I16" s="104" t="s">
        <v>95</v>
      </c>
      <c r="J16" s="105">
        <v>920.0</v>
      </c>
      <c r="K16" s="104" t="s">
        <v>96</v>
      </c>
      <c r="L16" s="104">
        <v>5.0</v>
      </c>
      <c r="M16" s="106" t="s">
        <v>97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1">
        <v>46087.0</v>
      </c>
      <c r="B17" s="102">
        <f t="shared" si="1"/>
        <v>46082</v>
      </c>
      <c r="C17" s="103">
        <f t="shared" si="2"/>
        <v>1</v>
      </c>
      <c r="D17" s="104" t="s">
        <v>98</v>
      </c>
      <c r="E17" s="104" t="s">
        <v>36</v>
      </c>
      <c r="F17" s="104" t="s">
        <v>98</v>
      </c>
      <c r="G17" s="104" t="s">
        <v>43</v>
      </c>
      <c r="H17" s="104" t="s">
        <v>99</v>
      </c>
      <c r="I17" s="104" t="s">
        <v>100</v>
      </c>
      <c r="J17" s="105">
        <v>335.0</v>
      </c>
      <c r="K17" s="104" t="s">
        <v>96</v>
      </c>
      <c r="L17" s="104">
        <v>4.0</v>
      </c>
      <c r="M17" s="106" t="s">
        <v>97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1">
        <v>46092.0</v>
      </c>
      <c r="B18" s="102">
        <f t="shared" si="1"/>
        <v>46082</v>
      </c>
      <c r="C18" s="103">
        <f t="shared" si="2"/>
        <v>2</v>
      </c>
      <c r="D18" s="104" t="s">
        <v>116</v>
      </c>
      <c r="E18" s="104" t="s">
        <v>37</v>
      </c>
      <c r="F18" s="104" t="s">
        <v>117</v>
      </c>
      <c r="G18" s="104" t="s">
        <v>44</v>
      </c>
      <c r="H18" s="104" t="s">
        <v>99</v>
      </c>
      <c r="I18" s="104" t="s">
        <v>100</v>
      </c>
      <c r="J18" s="105">
        <v>46.0</v>
      </c>
      <c r="K18" s="104" t="s">
        <v>104</v>
      </c>
      <c r="L18" s="104">
        <v>4.0</v>
      </c>
      <c r="M18" s="106" t="s">
        <v>97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1">
        <v>46098.0</v>
      </c>
      <c r="B19" s="102">
        <f t="shared" si="1"/>
        <v>46082</v>
      </c>
      <c r="C19" s="103">
        <f t="shared" si="2"/>
        <v>3</v>
      </c>
      <c r="D19" s="104" t="s">
        <v>118</v>
      </c>
      <c r="E19" s="104" t="s">
        <v>38</v>
      </c>
      <c r="F19" s="104" t="s">
        <v>103</v>
      </c>
      <c r="G19" s="104" t="s">
        <v>44</v>
      </c>
      <c r="H19" s="104" t="s">
        <v>99</v>
      </c>
      <c r="I19" s="104" t="s">
        <v>113</v>
      </c>
      <c r="J19" s="105">
        <v>29.9</v>
      </c>
      <c r="K19" s="104" t="s">
        <v>96</v>
      </c>
      <c r="L19" s="104">
        <v>5.0</v>
      </c>
      <c r="M19" s="106" t="s">
        <v>97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1">
        <v>46105.0</v>
      </c>
      <c r="B20" s="102">
        <f t="shared" si="1"/>
        <v>46082</v>
      </c>
      <c r="C20" s="103">
        <f t="shared" si="2"/>
        <v>4</v>
      </c>
      <c r="D20" s="104" t="s">
        <v>119</v>
      </c>
      <c r="E20" s="104" t="s">
        <v>39</v>
      </c>
      <c r="F20" s="104" t="s">
        <v>120</v>
      </c>
      <c r="G20" s="104" t="s">
        <v>44</v>
      </c>
      <c r="H20" s="104" t="s">
        <v>99</v>
      </c>
      <c r="I20" s="104" t="s">
        <v>121</v>
      </c>
      <c r="J20" s="105">
        <v>55.0</v>
      </c>
      <c r="K20" s="104" t="s">
        <v>104</v>
      </c>
      <c r="L20" s="104">
        <v>5.0</v>
      </c>
      <c r="M20" s="106" t="s">
        <v>97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01">
        <v>46113.0</v>
      </c>
      <c r="B21" s="102">
        <f t="shared" si="1"/>
        <v>46113</v>
      </c>
      <c r="C21" s="103">
        <f t="shared" si="2"/>
        <v>1</v>
      </c>
      <c r="D21" s="104" t="s">
        <v>92</v>
      </c>
      <c r="E21" s="104" t="s">
        <v>36</v>
      </c>
      <c r="F21" s="104" t="s">
        <v>93</v>
      </c>
      <c r="G21" s="104" t="s">
        <v>43</v>
      </c>
      <c r="H21" s="104" t="s">
        <v>94</v>
      </c>
      <c r="I21" s="104" t="s">
        <v>95</v>
      </c>
      <c r="J21" s="105">
        <v>920.0</v>
      </c>
      <c r="K21" s="104" t="s">
        <v>96</v>
      </c>
      <c r="L21" s="104">
        <v>5.0</v>
      </c>
      <c r="M21" s="106" t="s">
        <v>97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01">
        <v>46118.0</v>
      </c>
      <c r="B22" s="102">
        <f t="shared" si="1"/>
        <v>46113</v>
      </c>
      <c r="C22" s="103">
        <f t="shared" si="2"/>
        <v>1</v>
      </c>
      <c r="D22" s="104" t="s">
        <v>98</v>
      </c>
      <c r="E22" s="104" t="s">
        <v>36</v>
      </c>
      <c r="F22" s="104" t="s">
        <v>98</v>
      </c>
      <c r="G22" s="104" t="s">
        <v>43</v>
      </c>
      <c r="H22" s="104" t="s">
        <v>99</v>
      </c>
      <c r="I22" s="104" t="s">
        <v>100</v>
      </c>
      <c r="J22" s="105">
        <v>302.0</v>
      </c>
      <c r="K22" s="104" t="s">
        <v>96</v>
      </c>
      <c r="L22" s="104">
        <v>4.0</v>
      </c>
      <c r="M22" s="106" t="s">
        <v>97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01">
        <v>46123.0</v>
      </c>
      <c r="B23" s="102">
        <f t="shared" si="1"/>
        <v>46113</v>
      </c>
      <c r="C23" s="103">
        <f t="shared" si="2"/>
        <v>2</v>
      </c>
      <c r="D23" s="104" t="s">
        <v>122</v>
      </c>
      <c r="E23" s="104" t="s">
        <v>37</v>
      </c>
      <c r="F23" s="104" t="s">
        <v>123</v>
      </c>
      <c r="G23" s="104" t="s">
        <v>44</v>
      </c>
      <c r="H23" s="104" t="s">
        <v>99</v>
      </c>
      <c r="I23" s="104" t="s">
        <v>110</v>
      </c>
      <c r="J23" s="105">
        <v>210.0</v>
      </c>
      <c r="K23" s="104" t="s">
        <v>96</v>
      </c>
      <c r="L23" s="104">
        <v>5.0</v>
      </c>
      <c r="M23" s="106" t="s">
        <v>97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01">
        <v>46129.0</v>
      </c>
      <c r="B24" s="102">
        <f t="shared" si="1"/>
        <v>46113</v>
      </c>
      <c r="C24" s="103">
        <f t="shared" si="2"/>
        <v>3</v>
      </c>
      <c r="D24" s="104" t="s">
        <v>124</v>
      </c>
      <c r="E24" s="104" t="s">
        <v>38</v>
      </c>
      <c r="F24" s="104" t="s">
        <v>125</v>
      </c>
      <c r="G24" s="104" t="s">
        <v>44</v>
      </c>
      <c r="H24" s="104" t="s">
        <v>99</v>
      </c>
      <c r="I24" s="104" t="s">
        <v>100</v>
      </c>
      <c r="J24" s="105">
        <v>18.0</v>
      </c>
      <c r="K24" s="104" t="s">
        <v>96</v>
      </c>
      <c r="L24" s="104">
        <v>5.0</v>
      </c>
      <c r="M24" s="106" t="s">
        <v>97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01">
        <v>46136.0</v>
      </c>
      <c r="B25" s="102">
        <f t="shared" si="1"/>
        <v>46113</v>
      </c>
      <c r="C25" s="103">
        <f t="shared" si="2"/>
        <v>4</v>
      </c>
      <c r="D25" s="104" t="s">
        <v>126</v>
      </c>
      <c r="E25" s="104" t="s">
        <v>39</v>
      </c>
      <c r="F25" s="104" t="s">
        <v>106</v>
      </c>
      <c r="G25" s="104" t="s">
        <v>43</v>
      </c>
      <c r="H25" s="104" t="s">
        <v>99</v>
      </c>
      <c r="I25" s="104" t="s">
        <v>121</v>
      </c>
      <c r="J25" s="105">
        <v>66.0</v>
      </c>
      <c r="K25" s="104" t="s">
        <v>96</v>
      </c>
      <c r="L25" s="104">
        <v>4.0</v>
      </c>
      <c r="M25" s="106" t="s">
        <v>97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01">
        <v>46143.0</v>
      </c>
      <c r="B26" s="102">
        <f t="shared" si="1"/>
        <v>46143</v>
      </c>
      <c r="C26" s="103">
        <f t="shared" si="2"/>
        <v>1</v>
      </c>
      <c r="D26" s="104" t="s">
        <v>92</v>
      </c>
      <c r="E26" s="104" t="s">
        <v>36</v>
      </c>
      <c r="F26" s="104" t="s">
        <v>93</v>
      </c>
      <c r="G26" s="104" t="s">
        <v>43</v>
      </c>
      <c r="H26" s="104" t="s">
        <v>94</v>
      </c>
      <c r="I26" s="104" t="s">
        <v>95</v>
      </c>
      <c r="J26" s="105">
        <v>920.0</v>
      </c>
      <c r="K26" s="104" t="s">
        <v>96</v>
      </c>
      <c r="L26" s="104">
        <v>5.0</v>
      </c>
      <c r="M26" s="106" t="s">
        <v>97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01">
        <v>46148.0</v>
      </c>
      <c r="B27" s="102">
        <f t="shared" si="1"/>
        <v>46143</v>
      </c>
      <c r="C27" s="103">
        <f t="shared" si="2"/>
        <v>1</v>
      </c>
      <c r="D27" s="104" t="s">
        <v>98</v>
      </c>
      <c r="E27" s="104" t="s">
        <v>36</v>
      </c>
      <c r="F27" s="104" t="s">
        <v>98</v>
      </c>
      <c r="G27" s="104" t="s">
        <v>43</v>
      </c>
      <c r="H27" s="104" t="s">
        <v>99</v>
      </c>
      <c r="I27" s="104" t="s">
        <v>100</v>
      </c>
      <c r="J27" s="105">
        <v>328.0</v>
      </c>
      <c r="K27" s="104" t="s">
        <v>96</v>
      </c>
      <c r="L27" s="104">
        <v>4.0</v>
      </c>
      <c r="M27" s="106" t="s">
        <v>97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01">
        <v>46153.0</v>
      </c>
      <c r="B28" s="102">
        <f t="shared" si="1"/>
        <v>46143</v>
      </c>
      <c r="C28" s="103">
        <f t="shared" si="2"/>
        <v>2</v>
      </c>
      <c r="D28" s="104" t="s">
        <v>127</v>
      </c>
      <c r="E28" s="104" t="s">
        <v>37</v>
      </c>
      <c r="F28" s="104" t="s">
        <v>127</v>
      </c>
      <c r="G28" s="104" t="s">
        <v>44</v>
      </c>
      <c r="H28" s="104" t="s">
        <v>99</v>
      </c>
      <c r="I28" s="104" t="s">
        <v>113</v>
      </c>
      <c r="J28" s="105">
        <v>129.0</v>
      </c>
      <c r="K28" s="104" t="s">
        <v>104</v>
      </c>
      <c r="L28" s="104">
        <v>3.0</v>
      </c>
      <c r="M28" s="106" t="s">
        <v>97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01">
        <v>46159.0</v>
      </c>
      <c r="B29" s="102">
        <f t="shared" si="1"/>
        <v>46143</v>
      </c>
      <c r="C29" s="103">
        <f t="shared" si="2"/>
        <v>3</v>
      </c>
      <c r="D29" s="104" t="s">
        <v>128</v>
      </c>
      <c r="E29" s="104" t="s">
        <v>38</v>
      </c>
      <c r="F29" s="104" t="s">
        <v>112</v>
      </c>
      <c r="G29" s="104" t="s">
        <v>44</v>
      </c>
      <c r="H29" s="104" t="s">
        <v>99</v>
      </c>
      <c r="I29" s="104" t="s">
        <v>107</v>
      </c>
      <c r="J29" s="105">
        <v>95.0</v>
      </c>
      <c r="K29" s="104" t="s">
        <v>96</v>
      </c>
      <c r="L29" s="104">
        <v>5.0</v>
      </c>
      <c r="M29" s="106" t="s">
        <v>97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01">
        <v>46166.0</v>
      </c>
      <c r="B30" s="102">
        <f t="shared" si="1"/>
        <v>46143</v>
      </c>
      <c r="C30" s="103">
        <f t="shared" si="2"/>
        <v>4</v>
      </c>
      <c r="D30" s="104" t="s">
        <v>129</v>
      </c>
      <c r="E30" s="104" t="s">
        <v>39</v>
      </c>
      <c r="F30" s="104" t="s">
        <v>130</v>
      </c>
      <c r="G30" s="104" t="s">
        <v>43</v>
      </c>
      <c r="H30" s="104" t="s">
        <v>99</v>
      </c>
      <c r="I30" s="104" t="s">
        <v>100</v>
      </c>
      <c r="J30" s="105">
        <v>145.0</v>
      </c>
      <c r="K30" s="104" t="s">
        <v>96</v>
      </c>
      <c r="L30" s="104">
        <v>4.0</v>
      </c>
      <c r="M30" s="106" t="s">
        <v>97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01">
        <v>46174.0</v>
      </c>
      <c r="B31" s="102">
        <f t="shared" si="1"/>
        <v>46174</v>
      </c>
      <c r="C31" s="103">
        <f t="shared" si="2"/>
        <v>1</v>
      </c>
      <c r="D31" s="104" t="s">
        <v>92</v>
      </c>
      <c r="E31" s="104" t="s">
        <v>36</v>
      </c>
      <c r="F31" s="104" t="s">
        <v>93</v>
      </c>
      <c r="G31" s="104" t="s">
        <v>43</v>
      </c>
      <c r="H31" s="104" t="s">
        <v>94</v>
      </c>
      <c r="I31" s="104" t="s">
        <v>95</v>
      </c>
      <c r="J31" s="105">
        <v>920.0</v>
      </c>
      <c r="K31" s="104" t="s">
        <v>96</v>
      </c>
      <c r="L31" s="104">
        <v>5.0</v>
      </c>
      <c r="M31" s="106" t="s">
        <v>97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01">
        <v>46179.0</v>
      </c>
      <c r="B32" s="102">
        <f t="shared" si="1"/>
        <v>46174</v>
      </c>
      <c r="C32" s="103">
        <f t="shared" si="2"/>
        <v>1</v>
      </c>
      <c r="D32" s="104" t="s">
        <v>98</v>
      </c>
      <c r="E32" s="104" t="s">
        <v>36</v>
      </c>
      <c r="F32" s="104" t="s">
        <v>98</v>
      </c>
      <c r="G32" s="104" t="s">
        <v>43</v>
      </c>
      <c r="H32" s="104" t="s">
        <v>99</v>
      </c>
      <c r="I32" s="104" t="s">
        <v>100</v>
      </c>
      <c r="J32" s="105">
        <v>315.0</v>
      </c>
      <c r="K32" s="104" t="s">
        <v>96</v>
      </c>
      <c r="L32" s="104">
        <v>4.0</v>
      </c>
      <c r="M32" s="106" t="s">
        <v>97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01">
        <v>46184.0</v>
      </c>
      <c r="B33" s="102">
        <f t="shared" si="1"/>
        <v>46174</v>
      </c>
      <c r="C33" s="103">
        <f t="shared" si="2"/>
        <v>2</v>
      </c>
      <c r="D33" s="104" t="s">
        <v>131</v>
      </c>
      <c r="E33" s="104" t="s">
        <v>37</v>
      </c>
      <c r="F33" s="104" t="s">
        <v>117</v>
      </c>
      <c r="G33" s="104" t="s">
        <v>44</v>
      </c>
      <c r="H33" s="104" t="s">
        <v>99</v>
      </c>
      <c r="I33" s="104" t="s">
        <v>110</v>
      </c>
      <c r="J33" s="105">
        <v>88.0</v>
      </c>
      <c r="K33" s="104" t="s">
        <v>96</v>
      </c>
      <c r="L33" s="104">
        <v>5.0</v>
      </c>
      <c r="M33" s="106" t="s">
        <v>97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01">
        <v>46190.0</v>
      </c>
      <c r="B34" s="102">
        <f t="shared" si="1"/>
        <v>46174</v>
      </c>
      <c r="C34" s="103">
        <f t="shared" si="2"/>
        <v>3</v>
      </c>
      <c r="D34" s="104" t="s">
        <v>103</v>
      </c>
      <c r="E34" s="104" t="s">
        <v>38</v>
      </c>
      <c r="F34" s="104" t="s">
        <v>103</v>
      </c>
      <c r="G34" s="104" t="s">
        <v>44</v>
      </c>
      <c r="H34" s="104" t="s">
        <v>99</v>
      </c>
      <c r="I34" s="104" t="s">
        <v>113</v>
      </c>
      <c r="J34" s="105">
        <v>41.0</v>
      </c>
      <c r="K34" s="104" t="s">
        <v>104</v>
      </c>
      <c r="L34" s="104">
        <v>5.0</v>
      </c>
      <c r="M34" s="106" t="s">
        <v>97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01">
        <v>46197.0</v>
      </c>
      <c r="B35" s="102">
        <f t="shared" si="1"/>
        <v>46174</v>
      </c>
      <c r="C35" s="103">
        <f t="shared" si="2"/>
        <v>4</v>
      </c>
      <c r="D35" s="104" t="s">
        <v>132</v>
      </c>
      <c r="E35" s="104" t="s">
        <v>39</v>
      </c>
      <c r="F35" s="104" t="s">
        <v>133</v>
      </c>
      <c r="G35" s="104" t="s">
        <v>43</v>
      </c>
      <c r="H35" s="104" t="s">
        <v>99</v>
      </c>
      <c r="I35" s="104" t="s">
        <v>100</v>
      </c>
      <c r="J35" s="105">
        <v>119.0</v>
      </c>
      <c r="K35" s="104" t="s">
        <v>96</v>
      </c>
      <c r="L35" s="104">
        <v>4.0</v>
      </c>
      <c r="M35" s="106" t="s">
        <v>97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01">
        <v>46204.0</v>
      </c>
      <c r="B36" s="102">
        <f t="shared" si="1"/>
        <v>46204</v>
      </c>
      <c r="C36" s="103">
        <f t="shared" si="2"/>
        <v>1</v>
      </c>
      <c r="D36" s="104" t="s">
        <v>92</v>
      </c>
      <c r="E36" s="104" t="s">
        <v>36</v>
      </c>
      <c r="F36" s="104" t="s">
        <v>93</v>
      </c>
      <c r="G36" s="104" t="s">
        <v>43</v>
      </c>
      <c r="H36" s="104" t="s">
        <v>94</v>
      </c>
      <c r="I36" s="104" t="s">
        <v>95</v>
      </c>
      <c r="J36" s="105">
        <v>920.0</v>
      </c>
      <c r="K36" s="104" t="s">
        <v>96</v>
      </c>
      <c r="L36" s="104">
        <v>5.0</v>
      </c>
      <c r="M36" s="106" t="s">
        <v>97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01">
        <v>46206.0</v>
      </c>
      <c r="B37" s="102">
        <f t="shared" si="1"/>
        <v>46204</v>
      </c>
      <c r="C37" s="103">
        <f t="shared" si="2"/>
        <v>1</v>
      </c>
      <c r="D37" s="104" t="s">
        <v>98</v>
      </c>
      <c r="E37" s="104" t="s">
        <v>36</v>
      </c>
      <c r="F37" s="104" t="s">
        <v>98</v>
      </c>
      <c r="G37" s="104" t="s">
        <v>43</v>
      </c>
      <c r="H37" s="104" t="s">
        <v>99</v>
      </c>
      <c r="I37" s="104" t="s">
        <v>100</v>
      </c>
      <c r="J37" s="105">
        <v>172.0</v>
      </c>
      <c r="K37" s="104" t="s">
        <v>96</v>
      </c>
      <c r="L37" s="104">
        <v>4.0</v>
      </c>
      <c r="M37" s="106" t="s">
        <v>97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01">
        <v>46208.0</v>
      </c>
      <c r="B38" s="102">
        <f t="shared" si="1"/>
        <v>46204</v>
      </c>
      <c r="C38" s="103">
        <f t="shared" si="2"/>
        <v>1</v>
      </c>
      <c r="D38" s="104" t="s">
        <v>134</v>
      </c>
      <c r="E38" s="104" t="s">
        <v>37</v>
      </c>
      <c r="F38" s="104" t="s">
        <v>109</v>
      </c>
      <c r="G38" s="104" t="s">
        <v>44</v>
      </c>
      <c r="H38" s="104" t="s">
        <v>99</v>
      </c>
      <c r="I38" s="104" t="s">
        <v>121</v>
      </c>
      <c r="J38" s="105">
        <v>84.3</v>
      </c>
      <c r="K38" s="104" t="s">
        <v>104</v>
      </c>
      <c r="L38" s="104">
        <v>4.0</v>
      </c>
      <c r="M38" s="106" t="s">
        <v>97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01">
        <v>46210.0</v>
      </c>
      <c r="B39" s="102">
        <f t="shared" si="1"/>
        <v>46204</v>
      </c>
      <c r="C39" s="103">
        <f t="shared" si="2"/>
        <v>1</v>
      </c>
      <c r="D39" s="104" t="s">
        <v>135</v>
      </c>
      <c r="E39" s="104" t="s">
        <v>38</v>
      </c>
      <c r="F39" s="104" t="s">
        <v>112</v>
      </c>
      <c r="G39" s="104" t="s">
        <v>44</v>
      </c>
      <c r="H39" s="104" t="s">
        <v>99</v>
      </c>
      <c r="I39" s="104" t="s">
        <v>107</v>
      </c>
      <c r="J39" s="105">
        <v>149.0</v>
      </c>
      <c r="K39" s="104" t="s">
        <v>96</v>
      </c>
      <c r="L39" s="104">
        <v>5.0</v>
      </c>
      <c r="M39" s="106" t="s">
        <v>97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01">
        <v>46212.0</v>
      </c>
      <c r="B40" s="102">
        <f t="shared" si="1"/>
        <v>46204</v>
      </c>
      <c r="C40" s="103">
        <f t="shared" si="2"/>
        <v>2</v>
      </c>
      <c r="D40" s="104" t="s">
        <v>106</v>
      </c>
      <c r="E40" s="104" t="s">
        <v>39</v>
      </c>
      <c r="F40" s="104" t="s">
        <v>106</v>
      </c>
      <c r="G40" s="104" t="s">
        <v>43</v>
      </c>
      <c r="H40" s="104" t="s">
        <v>99</v>
      </c>
      <c r="I40" s="104" t="s">
        <v>100</v>
      </c>
      <c r="J40" s="105">
        <v>180.0</v>
      </c>
      <c r="K40" s="104" t="s">
        <v>96</v>
      </c>
      <c r="L40" s="104">
        <v>3.0</v>
      </c>
      <c r="M40" s="106" t="s">
        <v>97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01">
        <v>46213.0</v>
      </c>
      <c r="B41" s="102">
        <f t="shared" si="1"/>
        <v>46204</v>
      </c>
      <c r="C41" s="103">
        <f t="shared" si="2"/>
        <v>2</v>
      </c>
      <c r="D41" s="104" t="s">
        <v>136</v>
      </c>
      <c r="E41" s="104" t="s">
        <v>37</v>
      </c>
      <c r="F41" s="104" t="s">
        <v>127</v>
      </c>
      <c r="G41" s="104" t="s">
        <v>44</v>
      </c>
      <c r="H41" s="104" t="s">
        <v>99</v>
      </c>
      <c r="I41" s="104" t="s">
        <v>113</v>
      </c>
      <c r="J41" s="105">
        <v>69.9</v>
      </c>
      <c r="K41" s="104" t="s">
        <v>104</v>
      </c>
      <c r="L41" s="104">
        <v>4.0</v>
      </c>
      <c r="M41" s="106" t="s">
        <v>97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01"/>
      <c r="B42" s="102" t="str">
        <f t="shared" si="1"/>
        <v/>
      </c>
      <c r="C42" s="103" t="str">
        <f t="shared" si="2"/>
        <v/>
      </c>
      <c r="D42" s="104"/>
      <c r="E42" s="104"/>
      <c r="F42" s="104"/>
      <c r="G42" s="104"/>
      <c r="H42" s="104"/>
      <c r="I42" s="104"/>
      <c r="J42" s="105"/>
      <c r="K42" s="104"/>
      <c r="L42" s="104"/>
      <c r="M42" s="106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01"/>
      <c r="B43" s="102" t="str">
        <f t="shared" si="1"/>
        <v/>
      </c>
      <c r="C43" s="103" t="str">
        <f t="shared" si="2"/>
        <v/>
      </c>
      <c r="D43" s="104"/>
      <c r="E43" s="104"/>
      <c r="F43" s="104"/>
      <c r="G43" s="104"/>
      <c r="H43" s="104"/>
      <c r="I43" s="104"/>
      <c r="J43" s="105"/>
      <c r="K43" s="104"/>
      <c r="L43" s="104"/>
      <c r="M43" s="10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01"/>
      <c r="B44" s="102" t="str">
        <f t="shared" si="1"/>
        <v/>
      </c>
      <c r="C44" s="103" t="str">
        <f t="shared" si="2"/>
        <v/>
      </c>
      <c r="D44" s="104"/>
      <c r="E44" s="104"/>
      <c r="F44" s="104"/>
      <c r="G44" s="104"/>
      <c r="H44" s="104"/>
      <c r="I44" s="104"/>
      <c r="J44" s="105"/>
      <c r="K44" s="104"/>
      <c r="L44" s="104"/>
      <c r="M44" s="106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01"/>
      <c r="B45" s="102" t="str">
        <f t="shared" si="1"/>
        <v/>
      </c>
      <c r="C45" s="103" t="str">
        <f t="shared" si="2"/>
        <v/>
      </c>
      <c r="D45" s="104"/>
      <c r="E45" s="104"/>
      <c r="F45" s="104"/>
      <c r="G45" s="104"/>
      <c r="H45" s="104"/>
      <c r="I45" s="104"/>
      <c r="J45" s="105"/>
      <c r="K45" s="104"/>
      <c r="L45" s="104"/>
      <c r="M45" s="10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01"/>
      <c r="B46" s="102" t="str">
        <f t="shared" si="1"/>
        <v/>
      </c>
      <c r="C46" s="103" t="str">
        <f t="shared" si="2"/>
        <v/>
      </c>
      <c r="D46" s="104"/>
      <c r="E46" s="104"/>
      <c r="F46" s="104"/>
      <c r="G46" s="104"/>
      <c r="H46" s="104"/>
      <c r="I46" s="104"/>
      <c r="J46" s="105"/>
      <c r="K46" s="104"/>
      <c r="L46" s="104"/>
      <c r="M46" s="106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01"/>
      <c r="B47" s="102" t="str">
        <f t="shared" si="1"/>
        <v/>
      </c>
      <c r="C47" s="103" t="str">
        <f t="shared" si="2"/>
        <v/>
      </c>
      <c r="D47" s="104"/>
      <c r="E47" s="104"/>
      <c r="F47" s="104"/>
      <c r="G47" s="104"/>
      <c r="H47" s="104"/>
      <c r="I47" s="104"/>
      <c r="J47" s="105"/>
      <c r="K47" s="104"/>
      <c r="L47" s="104"/>
      <c r="M47" s="10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01"/>
      <c r="B48" s="102" t="str">
        <f t="shared" si="1"/>
        <v/>
      </c>
      <c r="C48" s="103" t="str">
        <f t="shared" si="2"/>
        <v/>
      </c>
      <c r="D48" s="104"/>
      <c r="E48" s="104"/>
      <c r="F48" s="104"/>
      <c r="G48" s="104"/>
      <c r="H48" s="104"/>
      <c r="I48" s="104"/>
      <c r="J48" s="105"/>
      <c r="K48" s="104"/>
      <c r="L48" s="104"/>
      <c r="M48" s="106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01"/>
      <c r="B49" s="102" t="str">
        <f t="shared" si="1"/>
        <v/>
      </c>
      <c r="C49" s="103" t="str">
        <f t="shared" si="2"/>
        <v/>
      </c>
      <c r="D49" s="104"/>
      <c r="E49" s="104"/>
      <c r="F49" s="104"/>
      <c r="G49" s="104"/>
      <c r="H49" s="104"/>
      <c r="I49" s="104"/>
      <c r="J49" s="105"/>
      <c r="K49" s="104"/>
      <c r="L49" s="104"/>
      <c r="M49" s="10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01"/>
      <c r="B50" s="102" t="str">
        <f t="shared" si="1"/>
        <v/>
      </c>
      <c r="C50" s="103" t="str">
        <f t="shared" si="2"/>
        <v/>
      </c>
      <c r="D50" s="104"/>
      <c r="E50" s="104"/>
      <c r="F50" s="104"/>
      <c r="G50" s="104"/>
      <c r="H50" s="104"/>
      <c r="I50" s="104"/>
      <c r="J50" s="105"/>
      <c r="K50" s="104"/>
      <c r="L50" s="104"/>
      <c r="M50" s="106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01"/>
      <c r="B51" s="102" t="str">
        <f t="shared" si="1"/>
        <v/>
      </c>
      <c r="C51" s="103" t="str">
        <f t="shared" si="2"/>
        <v/>
      </c>
      <c r="D51" s="104"/>
      <c r="E51" s="104"/>
      <c r="F51" s="104"/>
      <c r="G51" s="104"/>
      <c r="H51" s="104"/>
      <c r="I51" s="104"/>
      <c r="J51" s="105"/>
      <c r="K51" s="104"/>
      <c r="L51" s="104"/>
      <c r="M51" s="10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01"/>
      <c r="B52" s="102" t="str">
        <f t="shared" si="1"/>
        <v/>
      </c>
      <c r="C52" s="103" t="str">
        <f t="shared" si="2"/>
        <v/>
      </c>
      <c r="D52" s="104"/>
      <c r="E52" s="104"/>
      <c r="F52" s="104"/>
      <c r="G52" s="104"/>
      <c r="H52" s="104"/>
      <c r="I52" s="104"/>
      <c r="J52" s="105"/>
      <c r="K52" s="104"/>
      <c r="L52" s="104"/>
      <c r="M52" s="106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01"/>
      <c r="B53" s="102" t="str">
        <f t="shared" si="1"/>
        <v/>
      </c>
      <c r="C53" s="103" t="str">
        <f t="shared" si="2"/>
        <v/>
      </c>
      <c r="D53" s="104"/>
      <c r="E53" s="104"/>
      <c r="F53" s="104"/>
      <c r="G53" s="104"/>
      <c r="H53" s="104"/>
      <c r="I53" s="104"/>
      <c r="J53" s="105"/>
      <c r="K53" s="104"/>
      <c r="L53" s="104"/>
      <c r="M53" s="10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01"/>
      <c r="B54" s="102" t="str">
        <f t="shared" si="1"/>
        <v/>
      </c>
      <c r="C54" s="103" t="str">
        <f t="shared" si="2"/>
        <v/>
      </c>
      <c r="D54" s="104"/>
      <c r="E54" s="104"/>
      <c r="F54" s="104"/>
      <c r="G54" s="104"/>
      <c r="H54" s="104"/>
      <c r="I54" s="104"/>
      <c r="J54" s="105"/>
      <c r="K54" s="104"/>
      <c r="L54" s="104"/>
      <c r="M54" s="106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01"/>
      <c r="B55" s="102" t="str">
        <f t="shared" si="1"/>
        <v/>
      </c>
      <c r="C55" s="103" t="str">
        <f t="shared" si="2"/>
        <v/>
      </c>
      <c r="D55" s="104"/>
      <c r="E55" s="104"/>
      <c r="F55" s="104"/>
      <c r="G55" s="104"/>
      <c r="H55" s="104"/>
      <c r="I55" s="104"/>
      <c r="J55" s="105"/>
      <c r="K55" s="104"/>
      <c r="L55" s="104"/>
      <c r="M55" s="10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01"/>
      <c r="B56" s="102" t="str">
        <f t="shared" si="1"/>
        <v/>
      </c>
      <c r="C56" s="103" t="str">
        <f t="shared" si="2"/>
        <v/>
      </c>
      <c r="D56" s="104"/>
      <c r="E56" s="104"/>
      <c r="F56" s="104"/>
      <c r="G56" s="104"/>
      <c r="H56" s="104"/>
      <c r="I56" s="104"/>
      <c r="J56" s="105"/>
      <c r="K56" s="104"/>
      <c r="L56" s="104"/>
      <c r="M56" s="106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01"/>
      <c r="B57" s="102" t="str">
        <f t="shared" si="1"/>
        <v/>
      </c>
      <c r="C57" s="103" t="str">
        <f t="shared" si="2"/>
        <v/>
      </c>
      <c r="D57" s="104"/>
      <c r="E57" s="104"/>
      <c r="F57" s="104"/>
      <c r="G57" s="104"/>
      <c r="H57" s="104"/>
      <c r="I57" s="104"/>
      <c r="J57" s="105"/>
      <c r="K57" s="104"/>
      <c r="L57" s="104"/>
      <c r="M57" s="10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01"/>
      <c r="B58" s="102" t="str">
        <f t="shared" si="1"/>
        <v/>
      </c>
      <c r="C58" s="103" t="str">
        <f t="shared" si="2"/>
        <v/>
      </c>
      <c r="D58" s="104"/>
      <c r="E58" s="104"/>
      <c r="F58" s="104"/>
      <c r="G58" s="104"/>
      <c r="H58" s="104"/>
      <c r="I58" s="104"/>
      <c r="J58" s="105"/>
      <c r="K58" s="104"/>
      <c r="L58" s="104"/>
      <c r="M58" s="106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01"/>
      <c r="B59" s="102" t="str">
        <f t="shared" si="1"/>
        <v/>
      </c>
      <c r="C59" s="103" t="str">
        <f t="shared" si="2"/>
        <v/>
      </c>
      <c r="D59" s="104"/>
      <c r="E59" s="104"/>
      <c r="F59" s="104"/>
      <c r="G59" s="104"/>
      <c r="H59" s="104"/>
      <c r="I59" s="104"/>
      <c r="J59" s="105"/>
      <c r="K59" s="104"/>
      <c r="L59" s="104"/>
      <c r="M59" s="106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01"/>
      <c r="B60" s="102" t="str">
        <f t="shared" si="1"/>
        <v/>
      </c>
      <c r="C60" s="103" t="str">
        <f t="shared" si="2"/>
        <v/>
      </c>
      <c r="D60" s="104"/>
      <c r="E60" s="104"/>
      <c r="F60" s="104"/>
      <c r="G60" s="104"/>
      <c r="H60" s="104"/>
      <c r="I60" s="104"/>
      <c r="J60" s="105"/>
      <c r="K60" s="104"/>
      <c r="L60" s="104"/>
      <c r="M60" s="106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01"/>
      <c r="B61" s="102" t="str">
        <f t="shared" si="1"/>
        <v/>
      </c>
      <c r="C61" s="103" t="str">
        <f t="shared" si="2"/>
        <v/>
      </c>
      <c r="D61" s="104"/>
      <c r="E61" s="104"/>
      <c r="F61" s="104"/>
      <c r="G61" s="104"/>
      <c r="H61" s="104"/>
      <c r="I61" s="104"/>
      <c r="J61" s="105"/>
      <c r="K61" s="104"/>
      <c r="L61" s="104"/>
      <c r="M61" s="106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01"/>
      <c r="B62" s="102" t="str">
        <f t="shared" si="1"/>
        <v/>
      </c>
      <c r="C62" s="103" t="str">
        <f t="shared" si="2"/>
        <v/>
      </c>
      <c r="D62" s="104"/>
      <c r="E62" s="104"/>
      <c r="F62" s="104"/>
      <c r="G62" s="104"/>
      <c r="H62" s="104"/>
      <c r="I62" s="104"/>
      <c r="J62" s="105"/>
      <c r="K62" s="104"/>
      <c r="L62" s="104"/>
      <c r="M62" s="106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01"/>
      <c r="B63" s="102" t="str">
        <f t="shared" si="1"/>
        <v/>
      </c>
      <c r="C63" s="103" t="str">
        <f t="shared" si="2"/>
        <v/>
      </c>
      <c r="D63" s="104"/>
      <c r="E63" s="104"/>
      <c r="F63" s="104"/>
      <c r="G63" s="104"/>
      <c r="H63" s="104"/>
      <c r="I63" s="104"/>
      <c r="J63" s="105"/>
      <c r="K63" s="104"/>
      <c r="L63" s="104"/>
      <c r="M63" s="10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01"/>
      <c r="B64" s="102" t="str">
        <f t="shared" si="1"/>
        <v/>
      </c>
      <c r="C64" s="103" t="str">
        <f t="shared" si="2"/>
        <v/>
      </c>
      <c r="D64" s="104"/>
      <c r="E64" s="104"/>
      <c r="F64" s="104"/>
      <c r="G64" s="104"/>
      <c r="H64" s="104"/>
      <c r="I64" s="104"/>
      <c r="J64" s="105"/>
      <c r="K64" s="104"/>
      <c r="L64" s="104"/>
      <c r="M64" s="106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01"/>
      <c r="B65" s="102" t="str">
        <f t="shared" si="1"/>
        <v/>
      </c>
      <c r="C65" s="103" t="str">
        <f t="shared" si="2"/>
        <v/>
      </c>
      <c r="D65" s="104"/>
      <c r="E65" s="104"/>
      <c r="F65" s="104"/>
      <c r="G65" s="104"/>
      <c r="H65" s="104"/>
      <c r="I65" s="104"/>
      <c r="J65" s="105"/>
      <c r="K65" s="104"/>
      <c r="L65" s="104"/>
      <c r="M65" s="10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01"/>
      <c r="B66" s="102" t="str">
        <f t="shared" si="1"/>
        <v/>
      </c>
      <c r="C66" s="103" t="str">
        <f t="shared" si="2"/>
        <v/>
      </c>
      <c r="D66" s="104"/>
      <c r="E66" s="104"/>
      <c r="F66" s="104"/>
      <c r="G66" s="104"/>
      <c r="H66" s="104"/>
      <c r="I66" s="104"/>
      <c r="J66" s="105"/>
      <c r="K66" s="104"/>
      <c r="L66" s="104"/>
      <c r="M66" s="106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01"/>
      <c r="B67" s="102" t="str">
        <f t="shared" si="1"/>
        <v/>
      </c>
      <c r="C67" s="103" t="str">
        <f t="shared" si="2"/>
        <v/>
      </c>
      <c r="D67" s="104"/>
      <c r="E67" s="104"/>
      <c r="F67" s="104"/>
      <c r="G67" s="104"/>
      <c r="H67" s="104"/>
      <c r="I67" s="104"/>
      <c r="J67" s="105"/>
      <c r="K67" s="104"/>
      <c r="L67" s="104"/>
      <c r="M67" s="10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01"/>
      <c r="B68" s="102" t="str">
        <f t="shared" si="1"/>
        <v/>
      </c>
      <c r="C68" s="103" t="str">
        <f t="shared" si="2"/>
        <v/>
      </c>
      <c r="D68" s="104"/>
      <c r="E68" s="104"/>
      <c r="F68" s="104"/>
      <c r="G68" s="104"/>
      <c r="H68" s="104"/>
      <c r="I68" s="104"/>
      <c r="J68" s="105"/>
      <c r="K68" s="104"/>
      <c r="L68" s="104"/>
      <c r="M68" s="106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01"/>
      <c r="B69" s="102" t="str">
        <f t="shared" si="1"/>
        <v/>
      </c>
      <c r="C69" s="103" t="str">
        <f t="shared" si="2"/>
        <v/>
      </c>
      <c r="D69" s="104"/>
      <c r="E69" s="104"/>
      <c r="F69" s="104"/>
      <c r="G69" s="104"/>
      <c r="H69" s="104"/>
      <c r="I69" s="104"/>
      <c r="J69" s="105"/>
      <c r="K69" s="104"/>
      <c r="L69" s="104"/>
      <c r="M69" s="10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01"/>
      <c r="B70" s="102" t="str">
        <f t="shared" si="1"/>
        <v/>
      </c>
      <c r="C70" s="103" t="str">
        <f t="shared" si="2"/>
        <v/>
      </c>
      <c r="D70" s="104"/>
      <c r="E70" s="104"/>
      <c r="F70" s="104"/>
      <c r="G70" s="104"/>
      <c r="H70" s="104"/>
      <c r="I70" s="104"/>
      <c r="J70" s="105"/>
      <c r="K70" s="104"/>
      <c r="L70" s="104"/>
      <c r="M70" s="106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01"/>
      <c r="B71" s="102" t="str">
        <f t="shared" si="1"/>
        <v/>
      </c>
      <c r="C71" s="103" t="str">
        <f t="shared" si="2"/>
        <v/>
      </c>
      <c r="D71" s="104"/>
      <c r="E71" s="104"/>
      <c r="F71" s="104"/>
      <c r="G71" s="104"/>
      <c r="H71" s="104"/>
      <c r="I71" s="104"/>
      <c r="J71" s="105"/>
      <c r="K71" s="104"/>
      <c r="L71" s="104"/>
      <c r="M71" s="10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01"/>
      <c r="B72" s="102" t="str">
        <f t="shared" si="1"/>
        <v/>
      </c>
      <c r="C72" s="103" t="str">
        <f t="shared" si="2"/>
        <v/>
      </c>
      <c r="D72" s="104"/>
      <c r="E72" s="104"/>
      <c r="F72" s="104"/>
      <c r="G72" s="104"/>
      <c r="H72" s="104"/>
      <c r="I72" s="104"/>
      <c r="J72" s="105"/>
      <c r="K72" s="104"/>
      <c r="L72" s="104"/>
      <c r="M72" s="106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01"/>
      <c r="B73" s="102" t="str">
        <f t="shared" si="1"/>
        <v/>
      </c>
      <c r="C73" s="103" t="str">
        <f t="shared" si="2"/>
        <v/>
      </c>
      <c r="D73" s="104"/>
      <c r="E73" s="104"/>
      <c r="F73" s="104"/>
      <c r="G73" s="104"/>
      <c r="H73" s="104"/>
      <c r="I73" s="104"/>
      <c r="J73" s="105"/>
      <c r="K73" s="104"/>
      <c r="L73" s="104"/>
      <c r="M73" s="10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01"/>
      <c r="B74" s="102" t="str">
        <f t="shared" si="1"/>
        <v/>
      </c>
      <c r="C74" s="103" t="str">
        <f t="shared" si="2"/>
        <v/>
      </c>
      <c r="D74" s="104"/>
      <c r="E74" s="104"/>
      <c r="F74" s="104"/>
      <c r="G74" s="104"/>
      <c r="H74" s="104"/>
      <c r="I74" s="104"/>
      <c r="J74" s="105"/>
      <c r="K74" s="104"/>
      <c r="L74" s="104"/>
      <c r="M74" s="106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01"/>
      <c r="B75" s="102" t="str">
        <f t="shared" si="1"/>
        <v/>
      </c>
      <c r="C75" s="103" t="str">
        <f t="shared" si="2"/>
        <v/>
      </c>
      <c r="D75" s="104"/>
      <c r="E75" s="104"/>
      <c r="F75" s="104"/>
      <c r="G75" s="104"/>
      <c r="H75" s="104"/>
      <c r="I75" s="104"/>
      <c r="J75" s="105"/>
      <c r="K75" s="104"/>
      <c r="L75" s="104"/>
      <c r="M75" s="10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01"/>
      <c r="B76" s="102" t="str">
        <f t="shared" si="1"/>
        <v/>
      </c>
      <c r="C76" s="103" t="str">
        <f t="shared" si="2"/>
        <v/>
      </c>
      <c r="D76" s="104"/>
      <c r="E76" s="104"/>
      <c r="F76" s="104"/>
      <c r="G76" s="104"/>
      <c r="H76" s="104"/>
      <c r="I76" s="104"/>
      <c r="J76" s="105"/>
      <c r="K76" s="104"/>
      <c r="L76" s="104"/>
      <c r="M76" s="106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01"/>
      <c r="B77" s="102" t="str">
        <f t="shared" si="1"/>
        <v/>
      </c>
      <c r="C77" s="103" t="str">
        <f t="shared" si="2"/>
        <v/>
      </c>
      <c r="D77" s="104"/>
      <c r="E77" s="104"/>
      <c r="F77" s="104"/>
      <c r="G77" s="104"/>
      <c r="H77" s="104"/>
      <c r="I77" s="104"/>
      <c r="J77" s="105"/>
      <c r="K77" s="104"/>
      <c r="L77" s="104"/>
      <c r="M77" s="10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01"/>
      <c r="B78" s="102" t="str">
        <f t="shared" si="1"/>
        <v/>
      </c>
      <c r="C78" s="103" t="str">
        <f t="shared" si="2"/>
        <v/>
      </c>
      <c r="D78" s="104"/>
      <c r="E78" s="104"/>
      <c r="F78" s="104"/>
      <c r="G78" s="104"/>
      <c r="H78" s="104"/>
      <c r="I78" s="104"/>
      <c r="J78" s="105"/>
      <c r="K78" s="104"/>
      <c r="L78" s="104"/>
      <c r="M78" s="106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01"/>
      <c r="B79" s="102" t="str">
        <f t="shared" si="1"/>
        <v/>
      </c>
      <c r="C79" s="103" t="str">
        <f t="shared" si="2"/>
        <v/>
      </c>
      <c r="D79" s="104"/>
      <c r="E79" s="104"/>
      <c r="F79" s="104"/>
      <c r="G79" s="104"/>
      <c r="H79" s="104"/>
      <c r="I79" s="104"/>
      <c r="J79" s="105"/>
      <c r="K79" s="104"/>
      <c r="L79" s="104"/>
      <c r="M79" s="10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01"/>
      <c r="B80" s="102" t="str">
        <f t="shared" si="1"/>
        <v/>
      </c>
      <c r="C80" s="103" t="str">
        <f t="shared" si="2"/>
        <v/>
      </c>
      <c r="D80" s="104"/>
      <c r="E80" s="104"/>
      <c r="F80" s="104"/>
      <c r="G80" s="104"/>
      <c r="H80" s="104"/>
      <c r="I80" s="104"/>
      <c r="J80" s="105"/>
      <c r="K80" s="104"/>
      <c r="L80" s="104"/>
      <c r="M80" s="106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01"/>
      <c r="B81" s="102" t="str">
        <f t="shared" si="1"/>
        <v/>
      </c>
      <c r="C81" s="103" t="str">
        <f t="shared" si="2"/>
        <v/>
      </c>
      <c r="D81" s="104"/>
      <c r="E81" s="104"/>
      <c r="F81" s="104"/>
      <c r="G81" s="104"/>
      <c r="H81" s="104"/>
      <c r="I81" s="104"/>
      <c r="J81" s="105"/>
      <c r="K81" s="104"/>
      <c r="L81" s="104"/>
      <c r="M81" s="106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01"/>
      <c r="B82" s="102" t="str">
        <f t="shared" si="1"/>
        <v/>
      </c>
      <c r="C82" s="103" t="str">
        <f t="shared" si="2"/>
        <v/>
      </c>
      <c r="D82" s="104"/>
      <c r="E82" s="104"/>
      <c r="F82" s="104"/>
      <c r="G82" s="104"/>
      <c r="H82" s="104"/>
      <c r="I82" s="104"/>
      <c r="J82" s="105"/>
      <c r="K82" s="104"/>
      <c r="L82" s="104"/>
      <c r="M82" s="106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01"/>
      <c r="B83" s="102" t="str">
        <f t="shared" si="1"/>
        <v/>
      </c>
      <c r="C83" s="103" t="str">
        <f t="shared" si="2"/>
        <v/>
      </c>
      <c r="D83" s="104"/>
      <c r="E83" s="104"/>
      <c r="F83" s="104"/>
      <c r="G83" s="104"/>
      <c r="H83" s="104"/>
      <c r="I83" s="104"/>
      <c r="J83" s="105"/>
      <c r="K83" s="104"/>
      <c r="L83" s="104"/>
      <c r="M83" s="10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01"/>
      <c r="B84" s="102" t="str">
        <f t="shared" si="1"/>
        <v/>
      </c>
      <c r="C84" s="103" t="str">
        <f t="shared" si="2"/>
        <v/>
      </c>
      <c r="D84" s="104"/>
      <c r="E84" s="104"/>
      <c r="F84" s="104"/>
      <c r="G84" s="104"/>
      <c r="H84" s="104"/>
      <c r="I84" s="104"/>
      <c r="J84" s="105"/>
      <c r="K84" s="104"/>
      <c r="L84" s="104"/>
      <c r="M84" s="106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01"/>
      <c r="B85" s="102" t="str">
        <f t="shared" si="1"/>
        <v/>
      </c>
      <c r="C85" s="103" t="str">
        <f t="shared" si="2"/>
        <v/>
      </c>
      <c r="D85" s="104"/>
      <c r="E85" s="104"/>
      <c r="F85" s="104"/>
      <c r="G85" s="104"/>
      <c r="H85" s="104"/>
      <c r="I85" s="104"/>
      <c r="J85" s="105"/>
      <c r="K85" s="104"/>
      <c r="L85" s="104"/>
      <c r="M85" s="10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01"/>
      <c r="B86" s="102" t="str">
        <f t="shared" si="1"/>
        <v/>
      </c>
      <c r="C86" s="103" t="str">
        <f t="shared" si="2"/>
        <v/>
      </c>
      <c r="D86" s="104"/>
      <c r="E86" s="104"/>
      <c r="F86" s="104"/>
      <c r="G86" s="104"/>
      <c r="H86" s="104"/>
      <c r="I86" s="104"/>
      <c r="J86" s="105"/>
      <c r="K86" s="104"/>
      <c r="L86" s="104"/>
      <c r="M86" s="106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01"/>
      <c r="B87" s="102" t="str">
        <f t="shared" si="1"/>
        <v/>
      </c>
      <c r="C87" s="103" t="str">
        <f t="shared" si="2"/>
        <v/>
      </c>
      <c r="D87" s="104"/>
      <c r="E87" s="104"/>
      <c r="F87" s="104"/>
      <c r="G87" s="104"/>
      <c r="H87" s="104"/>
      <c r="I87" s="104"/>
      <c r="J87" s="105"/>
      <c r="K87" s="104"/>
      <c r="L87" s="104"/>
      <c r="M87" s="10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01"/>
      <c r="B88" s="102" t="str">
        <f t="shared" si="1"/>
        <v/>
      </c>
      <c r="C88" s="103" t="str">
        <f t="shared" si="2"/>
        <v/>
      </c>
      <c r="D88" s="104"/>
      <c r="E88" s="104"/>
      <c r="F88" s="104"/>
      <c r="G88" s="104"/>
      <c r="H88" s="104"/>
      <c r="I88" s="104"/>
      <c r="J88" s="105"/>
      <c r="K88" s="104"/>
      <c r="L88" s="104"/>
      <c r="M88" s="106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01"/>
      <c r="B89" s="102" t="str">
        <f t="shared" si="1"/>
        <v/>
      </c>
      <c r="C89" s="103" t="str">
        <f t="shared" si="2"/>
        <v/>
      </c>
      <c r="D89" s="104"/>
      <c r="E89" s="104"/>
      <c r="F89" s="104"/>
      <c r="G89" s="104"/>
      <c r="H89" s="104"/>
      <c r="I89" s="104"/>
      <c r="J89" s="105"/>
      <c r="K89" s="104"/>
      <c r="L89" s="104"/>
      <c r="M89" s="10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01"/>
      <c r="B90" s="102" t="str">
        <f t="shared" si="1"/>
        <v/>
      </c>
      <c r="C90" s="103" t="str">
        <f t="shared" si="2"/>
        <v/>
      </c>
      <c r="D90" s="104"/>
      <c r="E90" s="104"/>
      <c r="F90" s="104"/>
      <c r="G90" s="104"/>
      <c r="H90" s="104"/>
      <c r="I90" s="104"/>
      <c r="J90" s="105"/>
      <c r="K90" s="104"/>
      <c r="L90" s="104"/>
      <c r="M90" s="106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01"/>
      <c r="B91" s="102" t="str">
        <f t="shared" si="1"/>
        <v/>
      </c>
      <c r="C91" s="103" t="str">
        <f t="shared" si="2"/>
        <v/>
      </c>
      <c r="D91" s="104"/>
      <c r="E91" s="104"/>
      <c r="F91" s="104"/>
      <c r="G91" s="104"/>
      <c r="H91" s="104"/>
      <c r="I91" s="104"/>
      <c r="J91" s="105"/>
      <c r="K91" s="104"/>
      <c r="L91" s="104"/>
      <c r="M91" s="10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01"/>
      <c r="B92" s="102" t="str">
        <f t="shared" si="1"/>
        <v/>
      </c>
      <c r="C92" s="103" t="str">
        <f t="shared" si="2"/>
        <v/>
      </c>
      <c r="D92" s="104"/>
      <c r="E92" s="104"/>
      <c r="F92" s="104"/>
      <c r="G92" s="104"/>
      <c r="H92" s="104"/>
      <c r="I92" s="104"/>
      <c r="J92" s="105"/>
      <c r="K92" s="104"/>
      <c r="L92" s="104"/>
      <c r="M92" s="106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01"/>
      <c r="B93" s="102" t="str">
        <f t="shared" si="1"/>
        <v/>
      </c>
      <c r="C93" s="103" t="str">
        <f t="shared" si="2"/>
        <v/>
      </c>
      <c r="D93" s="104"/>
      <c r="E93" s="104"/>
      <c r="F93" s="104"/>
      <c r="G93" s="104"/>
      <c r="H93" s="104"/>
      <c r="I93" s="104"/>
      <c r="J93" s="105"/>
      <c r="K93" s="104"/>
      <c r="L93" s="104"/>
      <c r="M93" s="10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01"/>
      <c r="B94" s="102" t="str">
        <f t="shared" si="1"/>
        <v/>
      </c>
      <c r="C94" s="103" t="str">
        <f t="shared" si="2"/>
        <v/>
      </c>
      <c r="D94" s="104"/>
      <c r="E94" s="104"/>
      <c r="F94" s="104"/>
      <c r="G94" s="104"/>
      <c r="H94" s="104"/>
      <c r="I94" s="104"/>
      <c r="J94" s="105"/>
      <c r="K94" s="104"/>
      <c r="L94" s="104"/>
      <c r="M94" s="106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01"/>
      <c r="B95" s="102" t="str">
        <f t="shared" si="1"/>
        <v/>
      </c>
      <c r="C95" s="103" t="str">
        <f t="shared" si="2"/>
        <v/>
      </c>
      <c r="D95" s="104"/>
      <c r="E95" s="104"/>
      <c r="F95" s="104"/>
      <c r="G95" s="104"/>
      <c r="H95" s="104"/>
      <c r="I95" s="104"/>
      <c r="J95" s="105"/>
      <c r="K95" s="104"/>
      <c r="L95" s="104"/>
      <c r="M95" s="10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01"/>
      <c r="B96" s="102" t="str">
        <f t="shared" si="1"/>
        <v/>
      </c>
      <c r="C96" s="103" t="str">
        <f t="shared" si="2"/>
        <v/>
      </c>
      <c r="D96" s="104"/>
      <c r="E96" s="104"/>
      <c r="F96" s="104"/>
      <c r="G96" s="104"/>
      <c r="H96" s="104"/>
      <c r="I96" s="104"/>
      <c r="J96" s="105"/>
      <c r="K96" s="104"/>
      <c r="L96" s="104"/>
      <c r="M96" s="106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01"/>
      <c r="B97" s="102" t="str">
        <f t="shared" si="1"/>
        <v/>
      </c>
      <c r="C97" s="103" t="str">
        <f t="shared" si="2"/>
        <v/>
      </c>
      <c r="D97" s="104"/>
      <c r="E97" s="104"/>
      <c r="F97" s="104"/>
      <c r="G97" s="104"/>
      <c r="H97" s="104"/>
      <c r="I97" s="104"/>
      <c r="J97" s="105"/>
      <c r="K97" s="104"/>
      <c r="L97" s="104"/>
      <c r="M97" s="10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01"/>
      <c r="B98" s="102" t="str">
        <f t="shared" si="1"/>
        <v/>
      </c>
      <c r="C98" s="103" t="str">
        <f t="shared" si="2"/>
        <v/>
      </c>
      <c r="D98" s="104"/>
      <c r="E98" s="104"/>
      <c r="F98" s="104"/>
      <c r="G98" s="104"/>
      <c r="H98" s="104"/>
      <c r="I98" s="104"/>
      <c r="J98" s="105"/>
      <c r="K98" s="104"/>
      <c r="L98" s="104"/>
      <c r="M98" s="106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01"/>
      <c r="B99" s="102" t="str">
        <f t="shared" si="1"/>
        <v/>
      </c>
      <c r="C99" s="103" t="str">
        <f t="shared" si="2"/>
        <v/>
      </c>
      <c r="D99" s="104"/>
      <c r="E99" s="104"/>
      <c r="F99" s="104"/>
      <c r="G99" s="104"/>
      <c r="H99" s="104"/>
      <c r="I99" s="104"/>
      <c r="J99" s="105"/>
      <c r="K99" s="104"/>
      <c r="L99" s="104"/>
      <c r="M99" s="10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01"/>
      <c r="B100" s="102" t="str">
        <f t="shared" si="1"/>
        <v/>
      </c>
      <c r="C100" s="103" t="str">
        <f t="shared" si="2"/>
        <v/>
      </c>
      <c r="D100" s="104"/>
      <c r="E100" s="104"/>
      <c r="F100" s="104"/>
      <c r="G100" s="104"/>
      <c r="H100" s="104"/>
      <c r="I100" s="104"/>
      <c r="J100" s="105"/>
      <c r="K100" s="104"/>
      <c r="L100" s="104"/>
      <c r="M100" s="106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01"/>
      <c r="B101" s="102" t="str">
        <f t="shared" si="1"/>
        <v/>
      </c>
      <c r="C101" s="103" t="str">
        <f t="shared" si="2"/>
        <v/>
      </c>
      <c r="D101" s="104"/>
      <c r="E101" s="104"/>
      <c r="F101" s="104"/>
      <c r="G101" s="104"/>
      <c r="H101" s="104"/>
      <c r="I101" s="104"/>
      <c r="J101" s="105"/>
      <c r="K101" s="104"/>
      <c r="L101" s="104"/>
      <c r="M101" s="10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01"/>
      <c r="B102" s="102" t="str">
        <f t="shared" si="1"/>
        <v/>
      </c>
      <c r="C102" s="103" t="str">
        <f t="shared" si="2"/>
        <v/>
      </c>
      <c r="D102" s="104"/>
      <c r="E102" s="104"/>
      <c r="F102" s="104"/>
      <c r="G102" s="104"/>
      <c r="H102" s="104"/>
      <c r="I102" s="104"/>
      <c r="J102" s="105"/>
      <c r="K102" s="104"/>
      <c r="L102" s="104"/>
      <c r="M102" s="106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01"/>
      <c r="B103" s="102" t="str">
        <f t="shared" si="1"/>
        <v/>
      </c>
      <c r="C103" s="103" t="str">
        <f t="shared" si="2"/>
        <v/>
      </c>
      <c r="D103" s="104"/>
      <c r="E103" s="104"/>
      <c r="F103" s="104"/>
      <c r="G103" s="104"/>
      <c r="H103" s="104"/>
      <c r="I103" s="104"/>
      <c r="J103" s="105"/>
      <c r="K103" s="104"/>
      <c r="L103" s="104"/>
      <c r="M103" s="10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01"/>
      <c r="B104" s="102" t="str">
        <f t="shared" si="1"/>
        <v/>
      </c>
      <c r="C104" s="103" t="str">
        <f t="shared" si="2"/>
        <v/>
      </c>
      <c r="D104" s="104"/>
      <c r="E104" s="104"/>
      <c r="F104" s="104"/>
      <c r="G104" s="104"/>
      <c r="H104" s="104"/>
      <c r="I104" s="104"/>
      <c r="J104" s="105"/>
      <c r="K104" s="104"/>
      <c r="L104" s="104"/>
      <c r="M104" s="106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01"/>
      <c r="B105" s="102" t="str">
        <f t="shared" si="1"/>
        <v/>
      </c>
      <c r="C105" s="103" t="str">
        <f t="shared" si="2"/>
        <v/>
      </c>
      <c r="D105" s="104"/>
      <c r="E105" s="104"/>
      <c r="F105" s="104"/>
      <c r="G105" s="104"/>
      <c r="H105" s="104"/>
      <c r="I105" s="104"/>
      <c r="J105" s="105"/>
      <c r="K105" s="104"/>
      <c r="L105" s="104"/>
      <c r="M105" s="10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01"/>
      <c r="B106" s="102" t="str">
        <f t="shared" si="1"/>
        <v/>
      </c>
      <c r="C106" s="103" t="str">
        <f t="shared" si="2"/>
        <v/>
      </c>
      <c r="D106" s="104"/>
      <c r="E106" s="104"/>
      <c r="F106" s="104"/>
      <c r="G106" s="104"/>
      <c r="H106" s="104"/>
      <c r="I106" s="104"/>
      <c r="J106" s="105"/>
      <c r="K106" s="104"/>
      <c r="L106" s="104"/>
      <c r="M106" s="106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01"/>
      <c r="B107" s="102" t="str">
        <f t="shared" si="1"/>
        <v/>
      </c>
      <c r="C107" s="103" t="str">
        <f t="shared" si="2"/>
        <v/>
      </c>
      <c r="D107" s="104"/>
      <c r="E107" s="104"/>
      <c r="F107" s="104"/>
      <c r="G107" s="104"/>
      <c r="H107" s="104"/>
      <c r="I107" s="104"/>
      <c r="J107" s="105"/>
      <c r="K107" s="104"/>
      <c r="L107" s="104"/>
      <c r="M107" s="10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01"/>
      <c r="B108" s="102" t="str">
        <f t="shared" si="1"/>
        <v/>
      </c>
      <c r="C108" s="103" t="str">
        <f t="shared" si="2"/>
        <v/>
      </c>
      <c r="D108" s="104"/>
      <c r="E108" s="104"/>
      <c r="F108" s="104"/>
      <c r="G108" s="104"/>
      <c r="H108" s="104"/>
      <c r="I108" s="104"/>
      <c r="J108" s="105"/>
      <c r="K108" s="104"/>
      <c r="L108" s="104"/>
      <c r="M108" s="106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01"/>
      <c r="B109" s="102" t="str">
        <f t="shared" si="1"/>
        <v/>
      </c>
      <c r="C109" s="103" t="str">
        <f t="shared" si="2"/>
        <v/>
      </c>
      <c r="D109" s="104"/>
      <c r="E109" s="104"/>
      <c r="F109" s="104"/>
      <c r="G109" s="104"/>
      <c r="H109" s="104"/>
      <c r="I109" s="104"/>
      <c r="J109" s="105"/>
      <c r="K109" s="104"/>
      <c r="L109" s="104"/>
      <c r="M109" s="106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01"/>
      <c r="B110" s="102" t="str">
        <f t="shared" si="1"/>
        <v/>
      </c>
      <c r="C110" s="103" t="str">
        <f t="shared" si="2"/>
        <v/>
      </c>
      <c r="D110" s="104"/>
      <c r="E110" s="104"/>
      <c r="F110" s="104"/>
      <c r="G110" s="104"/>
      <c r="H110" s="104"/>
      <c r="I110" s="104"/>
      <c r="J110" s="105"/>
      <c r="K110" s="104"/>
      <c r="L110" s="104"/>
      <c r="M110" s="106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01"/>
      <c r="B111" s="102" t="str">
        <f t="shared" si="1"/>
        <v/>
      </c>
      <c r="C111" s="103" t="str">
        <f t="shared" si="2"/>
        <v/>
      </c>
      <c r="D111" s="104"/>
      <c r="E111" s="104"/>
      <c r="F111" s="104"/>
      <c r="G111" s="104"/>
      <c r="H111" s="104"/>
      <c r="I111" s="104"/>
      <c r="J111" s="105"/>
      <c r="K111" s="104"/>
      <c r="L111" s="104"/>
      <c r="M111" s="10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01"/>
      <c r="B112" s="102" t="str">
        <f t="shared" si="1"/>
        <v/>
      </c>
      <c r="C112" s="103" t="str">
        <f t="shared" si="2"/>
        <v/>
      </c>
      <c r="D112" s="104"/>
      <c r="E112" s="104"/>
      <c r="F112" s="104"/>
      <c r="G112" s="104"/>
      <c r="H112" s="104"/>
      <c r="I112" s="104"/>
      <c r="J112" s="105"/>
      <c r="K112" s="104"/>
      <c r="L112" s="104"/>
      <c r="M112" s="106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01"/>
      <c r="B113" s="102" t="str">
        <f t="shared" si="1"/>
        <v/>
      </c>
      <c r="C113" s="103" t="str">
        <f t="shared" si="2"/>
        <v/>
      </c>
      <c r="D113" s="104"/>
      <c r="E113" s="104"/>
      <c r="F113" s="104"/>
      <c r="G113" s="104"/>
      <c r="H113" s="104"/>
      <c r="I113" s="104"/>
      <c r="J113" s="105"/>
      <c r="K113" s="104"/>
      <c r="L113" s="104"/>
      <c r="M113" s="10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01"/>
      <c r="B114" s="102" t="str">
        <f t="shared" si="1"/>
        <v/>
      </c>
      <c r="C114" s="103" t="str">
        <f t="shared" si="2"/>
        <v/>
      </c>
      <c r="D114" s="104"/>
      <c r="E114" s="104"/>
      <c r="F114" s="104"/>
      <c r="G114" s="104"/>
      <c r="H114" s="104"/>
      <c r="I114" s="104"/>
      <c r="J114" s="105"/>
      <c r="K114" s="104"/>
      <c r="L114" s="104"/>
      <c r="M114" s="106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01"/>
      <c r="B115" s="102" t="str">
        <f t="shared" si="1"/>
        <v/>
      </c>
      <c r="C115" s="103" t="str">
        <f t="shared" si="2"/>
        <v/>
      </c>
      <c r="D115" s="104"/>
      <c r="E115" s="104"/>
      <c r="F115" s="104"/>
      <c r="G115" s="104"/>
      <c r="H115" s="104"/>
      <c r="I115" s="104"/>
      <c r="J115" s="105"/>
      <c r="K115" s="104"/>
      <c r="L115" s="104"/>
      <c r="M115" s="106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01"/>
      <c r="B116" s="102" t="str">
        <f t="shared" si="1"/>
        <v/>
      </c>
      <c r="C116" s="103" t="str">
        <f t="shared" si="2"/>
        <v/>
      </c>
      <c r="D116" s="104"/>
      <c r="E116" s="104"/>
      <c r="F116" s="104"/>
      <c r="G116" s="104"/>
      <c r="H116" s="104"/>
      <c r="I116" s="104"/>
      <c r="J116" s="105"/>
      <c r="K116" s="104"/>
      <c r="L116" s="104"/>
      <c r="M116" s="106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01"/>
      <c r="B117" s="102" t="str">
        <f t="shared" si="1"/>
        <v/>
      </c>
      <c r="C117" s="103" t="str">
        <f t="shared" si="2"/>
        <v/>
      </c>
      <c r="D117" s="104"/>
      <c r="E117" s="104"/>
      <c r="F117" s="104"/>
      <c r="G117" s="104"/>
      <c r="H117" s="104"/>
      <c r="I117" s="104"/>
      <c r="J117" s="105"/>
      <c r="K117" s="104"/>
      <c r="L117" s="104"/>
      <c r="M117" s="106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01"/>
      <c r="B118" s="102" t="str">
        <f t="shared" si="1"/>
        <v/>
      </c>
      <c r="C118" s="103" t="str">
        <f t="shared" si="2"/>
        <v/>
      </c>
      <c r="D118" s="104"/>
      <c r="E118" s="104"/>
      <c r="F118" s="104"/>
      <c r="G118" s="104"/>
      <c r="H118" s="104"/>
      <c r="I118" s="104"/>
      <c r="J118" s="105"/>
      <c r="K118" s="104"/>
      <c r="L118" s="104"/>
      <c r="M118" s="106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01"/>
      <c r="B119" s="102" t="str">
        <f t="shared" si="1"/>
        <v/>
      </c>
      <c r="C119" s="103" t="str">
        <f t="shared" si="2"/>
        <v/>
      </c>
      <c r="D119" s="104"/>
      <c r="E119" s="104"/>
      <c r="F119" s="104"/>
      <c r="G119" s="104"/>
      <c r="H119" s="104"/>
      <c r="I119" s="104"/>
      <c r="J119" s="105"/>
      <c r="K119" s="104"/>
      <c r="L119" s="104"/>
      <c r="M119" s="106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01"/>
      <c r="B120" s="102" t="str">
        <f t="shared" si="1"/>
        <v/>
      </c>
      <c r="C120" s="103" t="str">
        <f t="shared" si="2"/>
        <v/>
      </c>
      <c r="D120" s="104"/>
      <c r="E120" s="104"/>
      <c r="F120" s="104"/>
      <c r="G120" s="104"/>
      <c r="H120" s="104"/>
      <c r="I120" s="104"/>
      <c r="J120" s="105"/>
      <c r="K120" s="104"/>
      <c r="L120" s="104"/>
      <c r="M120" s="106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01"/>
      <c r="B121" s="102" t="str">
        <f t="shared" si="1"/>
        <v/>
      </c>
      <c r="C121" s="103" t="str">
        <f t="shared" si="2"/>
        <v/>
      </c>
      <c r="D121" s="104"/>
      <c r="E121" s="104"/>
      <c r="F121" s="104"/>
      <c r="G121" s="104"/>
      <c r="H121" s="104"/>
      <c r="I121" s="104"/>
      <c r="J121" s="105"/>
      <c r="K121" s="104"/>
      <c r="L121" s="104"/>
      <c r="M121" s="106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01"/>
      <c r="B122" s="102" t="str">
        <f t="shared" si="1"/>
        <v/>
      </c>
      <c r="C122" s="103" t="str">
        <f t="shared" si="2"/>
        <v/>
      </c>
      <c r="D122" s="104"/>
      <c r="E122" s="104"/>
      <c r="F122" s="104"/>
      <c r="G122" s="104"/>
      <c r="H122" s="104"/>
      <c r="I122" s="104"/>
      <c r="J122" s="105"/>
      <c r="K122" s="104"/>
      <c r="L122" s="104"/>
      <c r="M122" s="106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01"/>
      <c r="B123" s="102" t="str">
        <f t="shared" si="1"/>
        <v/>
      </c>
      <c r="C123" s="103" t="str">
        <f t="shared" si="2"/>
        <v/>
      </c>
      <c r="D123" s="104"/>
      <c r="E123" s="104"/>
      <c r="F123" s="104"/>
      <c r="G123" s="104"/>
      <c r="H123" s="104"/>
      <c r="I123" s="104"/>
      <c r="J123" s="105"/>
      <c r="K123" s="104"/>
      <c r="L123" s="104"/>
      <c r="M123" s="10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01"/>
      <c r="B124" s="102" t="str">
        <f t="shared" si="1"/>
        <v/>
      </c>
      <c r="C124" s="103" t="str">
        <f t="shared" si="2"/>
        <v/>
      </c>
      <c r="D124" s="104"/>
      <c r="E124" s="104"/>
      <c r="F124" s="104"/>
      <c r="G124" s="104"/>
      <c r="H124" s="104"/>
      <c r="I124" s="104"/>
      <c r="J124" s="105"/>
      <c r="K124" s="104"/>
      <c r="L124" s="104"/>
      <c r="M124" s="106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01"/>
      <c r="B125" s="102" t="str">
        <f t="shared" si="1"/>
        <v/>
      </c>
      <c r="C125" s="103" t="str">
        <f t="shared" si="2"/>
        <v/>
      </c>
      <c r="D125" s="104"/>
      <c r="E125" s="104"/>
      <c r="F125" s="104"/>
      <c r="G125" s="104"/>
      <c r="H125" s="104"/>
      <c r="I125" s="104"/>
      <c r="J125" s="105"/>
      <c r="K125" s="104"/>
      <c r="L125" s="104"/>
      <c r="M125" s="10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01"/>
      <c r="B126" s="102" t="str">
        <f t="shared" si="1"/>
        <v/>
      </c>
      <c r="C126" s="103" t="str">
        <f t="shared" si="2"/>
        <v/>
      </c>
      <c r="D126" s="104"/>
      <c r="E126" s="104"/>
      <c r="F126" s="104"/>
      <c r="G126" s="104"/>
      <c r="H126" s="104"/>
      <c r="I126" s="104"/>
      <c r="J126" s="105"/>
      <c r="K126" s="104"/>
      <c r="L126" s="104"/>
      <c r="M126" s="106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01"/>
      <c r="B127" s="102" t="str">
        <f t="shared" si="1"/>
        <v/>
      </c>
      <c r="C127" s="103" t="str">
        <f t="shared" si="2"/>
        <v/>
      </c>
      <c r="D127" s="104"/>
      <c r="E127" s="104"/>
      <c r="F127" s="104"/>
      <c r="G127" s="104"/>
      <c r="H127" s="104"/>
      <c r="I127" s="104"/>
      <c r="J127" s="105"/>
      <c r="K127" s="104"/>
      <c r="L127" s="104"/>
      <c r="M127" s="10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01"/>
      <c r="B128" s="102" t="str">
        <f t="shared" si="1"/>
        <v/>
      </c>
      <c r="C128" s="103" t="str">
        <f t="shared" si="2"/>
        <v/>
      </c>
      <c r="D128" s="104"/>
      <c r="E128" s="104"/>
      <c r="F128" s="104"/>
      <c r="G128" s="104"/>
      <c r="H128" s="104"/>
      <c r="I128" s="104"/>
      <c r="J128" s="105"/>
      <c r="K128" s="104"/>
      <c r="L128" s="104"/>
      <c r="M128" s="106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01"/>
      <c r="B129" s="102" t="str">
        <f t="shared" si="1"/>
        <v/>
      </c>
      <c r="C129" s="103" t="str">
        <f t="shared" si="2"/>
        <v/>
      </c>
      <c r="D129" s="104"/>
      <c r="E129" s="104"/>
      <c r="F129" s="104"/>
      <c r="G129" s="104"/>
      <c r="H129" s="104"/>
      <c r="I129" s="104"/>
      <c r="J129" s="105"/>
      <c r="K129" s="104"/>
      <c r="L129" s="104"/>
      <c r="M129" s="10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01"/>
      <c r="B130" s="102" t="str">
        <f t="shared" si="1"/>
        <v/>
      </c>
      <c r="C130" s="103" t="str">
        <f t="shared" si="2"/>
        <v/>
      </c>
      <c r="D130" s="104"/>
      <c r="E130" s="104"/>
      <c r="F130" s="104"/>
      <c r="G130" s="104"/>
      <c r="H130" s="104"/>
      <c r="I130" s="104"/>
      <c r="J130" s="105"/>
      <c r="K130" s="104"/>
      <c r="L130" s="104"/>
      <c r="M130" s="106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01"/>
      <c r="B131" s="102" t="str">
        <f t="shared" si="1"/>
        <v/>
      </c>
      <c r="C131" s="103" t="str">
        <f t="shared" si="2"/>
        <v/>
      </c>
      <c r="D131" s="104"/>
      <c r="E131" s="104"/>
      <c r="F131" s="104"/>
      <c r="G131" s="104"/>
      <c r="H131" s="104"/>
      <c r="I131" s="104"/>
      <c r="J131" s="105"/>
      <c r="K131" s="104"/>
      <c r="L131" s="104"/>
      <c r="M131" s="10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01"/>
      <c r="B132" s="102" t="str">
        <f t="shared" si="1"/>
        <v/>
      </c>
      <c r="C132" s="103" t="str">
        <f t="shared" si="2"/>
        <v/>
      </c>
      <c r="D132" s="104"/>
      <c r="E132" s="104"/>
      <c r="F132" s="104"/>
      <c r="G132" s="104"/>
      <c r="H132" s="104"/>
      <c r="I132" s="104"/>
      <c r="J132" s="105"/>
      <c r="K132" s="104"/>
      <c r="L132" s="104"/>
      <c r="M132" s="106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01"/>
      <c r="B133" s="102" t="str">
        <f t="shared" si="1"/>
        <v/>
      </c>
      <c r="C133" s="103" t="str">
        <f t="shared" si="2"/>
        <v/>
      </c>
      <c r="D133" s="104"/>
      <c r="E133" s="104"/>
      <c r="F133" s="104"/>
      <c r="G133" s="104"/>
      <c r="H133" s="104"/>
      <c r="I133" s="104"/>
      <c r="J133" s="105"/>
      <c r="K133" s="104"/>
      <c r="L133" s="104"/>
      <c r="M133" s="106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01"/>
      <c r="B134" s="102" t="str">
        <f t="shared" si="1"/>
        <v/>
      </c>
      <c r="C134" s="103" t="str">
        <f t="shared" si="2"/>
        <v/>
      </c>
      <c r="D134" s="104"/>
      <c r="E134" s="104"/>
      <c r="F134" s="104"/>
      <c r="G134" s="104"/>
      <c r="H134" s="104"/>
      <c r="I134" s="104"/>
      <c r="J134" s="105"/>
      <c r="K134" s="104"/>
      <c r="L134" s="104"/>
      <c r="M134" s="106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01"/>
      <c r="B135" s="102" t="str">
        <f t="shared" si="1"/>
        <v/>
      </c>
      <c r="C135" s="103" t="str">
        <f t="shared" si="2"/>
        <v/>
      </c>
      <c r="D135" s="104"/>
      <c r="E135" s="104"/>
      <c r="F135" s="104"/>
      <c r="G135" s="104"/>
      <c r="H135" s="104"/>
      <c r="I135" s="104"/>
      <c r="J135" s="105"/>
      <c r="K135" s="104"/>
      <c r="L135" s="104"/>
      <c r="M135" s="10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01"/>
      <c r="B136" s="102" t="str">
        <f t="shared" si="1"/>
        <v/>
      </c>
      <c r="C136" s="103" t="str">
        <f t="shared" si="2"/>
        <v/>
      </c>
      <c r="D136" s="104"/>
      <c r="E136" s="104"/>
      <c r="F136" s="104"/>
      <c r="G136" s="104"/>
      <c r="H136" s="104"/>
      <c r="I136" s="104"/>
      <c r="J136" s="105"/>
      <c r="K136" s="104"/>
      <c r="L136" s="104"/>
      <c r="M136" s="106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01"/>
      <c r="B137" s="102" t="str">
        <f t="shared" si="1"/>
        <v/>
      </c>
      <c r="C137" s="103" t="str">
        <f t="shared" si="2"/>
        <v/>
      </c>
      <c r="D137" s="104"/>
      <c r="E137" s="104"/>
      <c r="F137" s="104"/>
      <c r="G137" s="104"/>
      <c r="H137" s="104"/>
      <c r="I137" s="104"/>
      <c r="J137" s="105"/>
      <c r="K137" s="104"/>
      <c r="L137" s="104"/>
      <c r="M137" s="10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01"/>
      <c r="B138" s="102" t="str">
        <f t="shared" si="1"/>
        <v/>
      </c>
      <c r="C138" s="103" t="str">
        <f t="shared" si="2"/>
        <v/>
      </c>
      <c r="D138" s="104"/>
      <c r="E138" s="104"/>
      <c r="F138" s="104"/>
      <c r="G138" s="104"/>
      <c r="H138" s="104"/>
      <c r="I138" s="104"/>
      <c r="J138" s="105"/>
      <c r="K138" s="104"/>
      <c r="L138" s="104"/>
      <c r="M138" s="106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01"/>
      <c r="B139" s="102" t="str">
        <f t="shared" si="1"/>
        <v/>
      </c>
      <c r="C139" s="103" t="str">
        <f t="shared" si="2"/>
        <v/>
      </c>
      <c r="D139" s="104"/>
      <c r="E139" s="104"/>
      <c r="F139" s="104"/>
      <c r="G139" s="104"/>
      <c r="H139" s="104"/>
      <c r="I139" s="104"/>
      <c r="J139" s="105"/>
      <c r="K139" s="104"/>
      <c r="L139" s="104"/>
      <c r="M139" s="106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01"/>
      <c r="B140" s="102" t="str">
        <f t="shared" si="1"/>
        <v/>
      </c>
      <c r="C140" s="103" t="str">
        <f t="shared" si="2"/>
        <v/>
      </c>
      <c r="D140" s="104"/>
      <c r="E140" s="104"/>
      <c r="F140" s="104"/>
      <c r="G140" s="104"/>
      <c r="H140" s="104"/>
      <c r="I140" s="104"/>
      <c r="J140" s="105"/>
      <c r="K140" s="104"/>
      <c r="L140" s="104"/>
      <c r="M140" s="106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01"/>
      <c r="B141" s="102" t="str">
        <f t="shared" si="1"/>
        <v/>
      </c>
      <c r="C141" s="103" t="str">
        <f t="shared" si="2"/>
        <v/>
      </c>
      <c r="D141" s="104"/>
      <c r="E141" s="104"/>
      <c r="F141" s="104"/>
      <c r="G141" s="104"/>
      <c r="H141" s="104"/>
      <c r="I141" s="104"/>
      <c r="J141" s="105"/>
      <c r="K141" s="104"/>
      <c r="L141" s="104"/>
      <c r="M141" s="106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01"/>
      <c r="B142" s="102" t="str">
        <f t="shared" si="1"/>
        <v/>
      </c>
      <c r="C142" s="103" t="str">
        <f t="shared" si="2"/>
        <v/>
      </c>
      <c r="D142" s="104"/>
      <c r="E142" s="104"/>
      <c r="F142" s="104"/>
      <c r="G142" s="104"/>
      <c r="H142" s="104"/>
      <c r="I142" s="104"/>
      <c r="J142" s="105"/>
      <c r="K142" s="104"/>
      <c r="L142" s="104"/>
      <c r="M142" s="106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01"/>
      <c r="B143" s="102" t="str">
        <f t="shared" si="1"/>
        <v/>
      </c>
      <c r="C143" s="103" t="str">
        <f t="shared" si="2"/>
        <v/>
      </c>
      <c r="D143" s="104"/>
      <c r="E143" s="104"/>
      <c r="F143" s="104"/>
      <c r="G143" s="104"/>
      <c r="H143" s="104"/>
      <c r="I143" s="104"/>
      <c r="J143" s="105"/>
      <c r="K143" s="104"/>
      <c r="L143" s="104"/>
      <c r="M143" s="106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01"/>
      <c r="B144" s="102" t="str">
        <f t="shared" si="1"/>
        <v/>
      </c>
      <c r="C144" s="103" t="str">
        <f t="shared" si="2"/>
        <v/>
      </c>
      <c r="D144" s="104"/>
      <c r="E144" s="104"/>
      <c r="F144" s="104"/>
      <c r="G144" s="104"/>
      <c r="H144" s="104"/>
      <c r="I144" s="104"/>
      <c r="J144" s="105"/>
      <c r="K144" s="104"/>
      <c r="L144" s="104"/>
      <c r="M144" s="106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01"/>
      <c r="B145" s="102" t="str">
        <f t="shared" si="1"/>
        <v/>
      </c>
      <c r="C145" s="103" t="str">
        <f t="shared" si="2"/>
        <v/>
      </c>
      <c r="D145" s="104"/>
      <c r="E145" s="104"/>
      <c r="F145" s="104"/>
      <c r="G145" s="104"/>
      <c r="H145" s="104"/>
      <c r="I145" s="104"/>
      <c r="J145" s="105"/>
      <c r="K145" s="104"/>
      <c r="L145" s="104"/>
      <c r="M145" s="106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01"/>
      <c r="B146" s="102" t="str">
        <f t="shared" si="1"/>
        <v/>
      </c>
      <c r="C146" s="103" t="str">
        <f t="shared" si="2"/>
        <v/>
      </c>
      <c r="D146" s="104"/>
      <c r="E146" s="104"/>
      <c r="F146" s="104"/>
      <c r="G146" s="104"/>
      <c r="H146" s="104"/>
      <c r="I146" s="104"/>
      <c r="J146" s="105"/>
      <c r="K146" s="104"/>
      <c r="L146" s="104"/>
      <c r="M146" s="10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01"/>
      <c r="B147" s="102" t="str">
        <f t="shared" si="1"/>
        <v/>
      </c>
      <c r="C147" s="103" t="str">
        <f t="shared" si="2"/>
        <v/>
      </c>
      <c r="D147" s="104"/>
      <c r="E147" s="104"/>
      <c r="F147" s="104"/>
      <c r="G147" s="104"/>
      <c r="H147" s="104"/>
      <c r="I147" s="104"/>
      <c r="J147" s="105"/>
      <c r="K147" s="104"/>
      <c r="L147" s="104"/>
      <c r="M147" s="106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01"/>
      <c r="B148" s="102" t="str">
        <f t="shared" si="1"/>
        <v/>
      </c>
      <c r="C148" s="103" t="str">
        <f t="shared" si="2"/>
        <v/>
      </c>
      <c r="D148" s="104"/>
      <c r="E148" s="104"/>
      <c r="F148" s="104"/>
      <c r="G148" s="104"/>
      <c r="H148" s="104"/>
      <c r="I148" s="104"/>
      <c r="J148" s="105"/>
      <c r="K148" s="104"/>
      <c r="L148" s="104"/>
      <c r="M148" s="106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01"/>
      <c r="B149" s="102" t="str">
        <f t="shared" si="1"/>
        <v/>
      </c>
      <c r="C149" s="103" t="str">
        <f t="shared" si="2"/>
        <v/>
      </c>
      <c r="D149" s="104"/>
      <c r="E149" s="104"/>
      <c r="F149" s="104"/>
      <c r="G149" s="104"/>
      <c r="H149" s="104"/>
      <c r="I149" s="104"/>
      <c r="J149" s="105"/>
      <c r="K149" s="104"/>
      <c r="L149" s="104"/>
      <c r="M149" s="106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01"/>
      <c r="B150" s="102" t="str">
        <f t="shared" si="1"/>
        <v/>
      </c>
      <c r="C150" s="103" t="str">
        <f t="shared" si="2"/>
        <v/>
      </c>
      <c r="D150" s="104"/>
      <c r="E150" s="104"/>
      <c r="F150" s="104"/>
      <c r="G150" s="104"/>
      <c r="H150" s="104"/>
      <c r="I150" s="104"/>
      <c r="J150" s="105"/>
      <c r="K150" s="104"/>
      <c r="L150" s="104"/>
      <c r="M150" s="106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01"/>
      <c r="B151" s="102" t="str">
        <f t="shared" si="1"/>
        <v/>
      </c>
      <c r="C151" s="103" t="str">
        <f t="shared" si="2"/>
        <v/>
      </c>
      <c r="D151" s="104"/>
      <c r="E151" s="104"/>
      <c r="F151" s="104"/>
      <c r="G151" s="104"/>
      <c r="H151" s="104"/>
      <c r="I151" s="104"/>
      <c r="J151" s="105"/>
      <c r="K151" s="104"/>
      <c r="L151" s="104"/>
      <c r="M151" s="106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01"/>
      <c r="B152" s="102" t="str">
        <f t="shared" si="1"/>
        <v/>
      </c>
      <c r="C152" s="103" t="str">
        <f t="shared" si="2"/>
        <v/>
      </c>
      <c r="D152" s="104"/>
      <c r="E152" s="104"/>
      <c r="F152" s="104"/>
      <c r="G152" s="104"/>
      <c r="H152" s="104"/>
      <c r="I152" s="104"/>
      <c r="J152" s="105"/>
      <c r="K152" s="104"/>
      <c r="L152" s="104"/>
      <c r="M152" s="106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01"/>
      <c r="B153" s="102" t="str">
        <f t="shared" si="1"/>
        <v/>
      </c>
      <c r="C153" s="103" t="str">
        <f t="shared" si="2"/>
        <v/>
      </c>
      <c r="D153" s="104"/>
      <c r="E153" s="104"/>
      <c r="F153" s="104"/>
      <c r="G153" s="104"/>
      <c r="H153" s="104"/>
      <c r="I153" s="104"/>
      <c r="J153" s="105"/>
      <c r="K153" s="104"/>
      <c r="L153" s="104"/>
      <c r="M153" s="106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01"/>
      <c r="B154" s="102" t="str">
        <f t="shared" si="1"/>
        <v/>
      </c>
      <c r="C154" s="103" t="str">
        <f t="shared" si="2"/>
        <v/>
      </c>
      <c r="D154" s="104"/>
      <c r="E154" s="104"/>
      <c r="F154" s="104"/>
      <c r="G154" s="104"/>
      <c r="H154" s="104"/>
      <c r="I154" s="104"/>
      <c r="J154" s="105"/>
      <c r="K154" s="104"/>
      <c r="L154" s="104"/>
      <c r="M154" s="106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01"/>
      <c r="B155" s="102" t="str">
        <f t="shared" si="1"/>
        <v/>
      </c>
      <c r="C155" s="103" t="str">
        <f t="shared" si="2"/>
        <v/>
      </c>
      <c r="D155" s="104"/>
      <c r="E155" s="104"/>
      <c r="F155" s="104"/>
      <c r="G155" s="104"/>
      <c r="H155" s="104"/>
      <c r="I155" s="104"/>
      <c r="J155" s="105"/>
      <c r="K155" s="104"/>
      <c r="L155" s="104"/>
      <c r="M155" s="106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01"/>
      <c r="B156" s="102" t="str">
        <f t="shared" si="1"/>
        <v/>
      </c>
      <c r="C156" s="103" t="str">
        <f t="shared" si="2"/>
        <v/>
      </c>
      <c r="D156" s="104"/>
      <c r="E156" s="104"/>
      <c r="F156" s="104"/>
      <c r="G156" s="104"/>
      <c r="H156" s="104"/>
      <c r="I156" s="104"/>
      <c r="J156" s="105"/>
      <c r="K156" s="104"/>
      <c r="L156" s="104"/>
      <c r="M156" s="106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01"/>
      <c r="B157" s="102" t="str">
        <f t="shared" si="1"/>
        <v/>
      </c>
      <c r="C157" s="103" t="str">
        <f t="shared" si="2"/>
        <v/>
      </c>
      <c r="D157" s="104"/>
      <c r="E157" s="104"/>
      <c r="F157" s="104"/>
      <c r="G157" s="104"/>
      <c r="H157" s="104"/>
      <c r="I157" s="104"/>
      <c r="J157" s="105"/>
      <c r="K157" s="104"/>
      <c r="L157" s="104"/>
      <c r="M157" s="106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01"/>
      <c r="B158" s="102" t="str">
        <f t="shared" si="1"/>
        <v/>
      </c>
      <c r="C158" s="103" t="str">
        <f t="shared" si="2"/>
        <v/>
      </c>
      <c r="D158" s="104"/>
      <c r="E158" s="104"/>
      <c r="F158" s="104"/>
      <c r="G158" s="104"/>
      <c r="H158" s="104"/>
      <c r="I158" s="104"/>
      <c r="J158" s="105"/>
      <c r="K158" s="104"/>
      <c r="L158" s="104"/>
      <c r="M158" s="106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01"/>
      <c r="B159" s="102" t="str">
        <f t="shared" si="1"/>
        <v/>
      </c>
      <c r="C159" s="103" t="str">
        <f t="shared" si="2"/>
        <v/>
      </c>
      <c r="D159" s="104"/>
      <c r="E159" s="104"/>
      <c r="F159" s="104"/>
      <c r="G159" s="104"/>
      <c r="H159" s="104"/>
      <c r="I159" s="104"/>
      <c r="J159" s="105"/>
      <c r="K159" s="104"/>
      <c r="L159" s="104"/>
      <c r="M159" s="106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01"/>
      <c r="B160" s="102" t="str">
        <f t="shared" si="1"/>
        <v/>
      </c>
      <c r="C160" s="103" t="str">
        <f t="shared" si="2"/>
        <v/>
      </c>
      <c r="D160" s="104"/>
      <c r="E160" s="104"/>
      <c r="F160" s="104"/>
      <c r="G160" s="104"/>
      <c r="H160" s="104"/>
      <c r="I160" s="104"/>
      <c r="J160" s="105"/>
      <c r="K160" s="104"/>
      <c r="L160" s="104"/>
      <c r="M160" s="106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01"/>
      <c r="B161" s="102" t="str">
        <f t="shared" si="1"/>
        <v/>
      </c>
      <c r="C161" s="103" t="str">
        <f t="shared" si="2"/>
        <v/>
      </c>
      <c r="D161" s="104"/>
      <c r="E161" s="104"/>
      <c r="F161" s="104"/>
      <c r="G161" s="104"/>
      <c r="H161" s="104"/>
      <c r="I161" s="104"/>
      <c r="J161" s="105"/>
      <c r="K161" s="104"/>
      <c r="L161" s="104"/>
      <c r="M161" s="106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01"/>
      <c r="B162" s="102" t="str">
        <f t="shared" si="1"/>
        <v/>
      </c>
      <c r="C162" s="103" t="str">
        <f t="shared" si="2"/>
        <v/>
      </c>
      <c r="D162" s="104"/>
      <c r="E162" s="104"/>
      <c r="F162" s="104"/>
      <c r="G162" s="104"/>
      <c r="H162" s="104"/>
      <c r="I162" s="104"/>
      <c r="J162" s="105"/>
      <c r="K162" s="104"/>
      <c r="L162" s="104"/>
      <c r="M162" s="106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01"/>
      <c r="B163" s="102" t="str">
        <f t="shared" si="1"/>
        <v/>
      </c>
      <c r="C163" s="103" t="str">
        <f t="shared" si="2"/>
        <v/>
      </c>
      <c r="D163" s="104"/>
      <c r="E163" s="104"/>
      <c r="F163" s="104"/>
      <c r="G163" s="104"/>
      <c r="H163" s="104"/>
      <c r="I163" s="104"/>
      <c r="J163" s="105"/>
      <c r="K163" s="104"/>
      <c r="L163" s="104"/>
      <c r="M163" s="106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01"/>
      <c r="B164" s="102" t="str">
        <f t="shared" si="1"/>
        <v/>
      </c>
      <c r="C164" s="103" t="str">
        <f t="shared" si="2"/>
        <v/>
      </c>
      <c r="D164" s="104"/>
      <c r="E164" s="104"/>
      <c r="F164" s="104"/>
      <c r="G164" s="104"/>
      <c r="H164" s="104"/>
      <c r="I164" s="104"/>
      <c r="J164" s="105"/>
      <c r="K164" s="104"/>
      <c r="L164" s="104"/>
      <c r="M164" s="106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01"/>
      <c r="B165" s="102" t="str">
        <f t="shared" si="1"/>
        <v/>
      </c>
      <c r="C165" s="103" t="str">
        <f t="shared" si="2"/>
        <v/>
      </c>
      <c r="D165" s="104"/>
      <c r="E165" s="104"/>
      <c r="F165" s="104"/>
      <c r="G165" s="104"/>
      <c r="H165" s="104"/>
      <c r="I165" s="104"/>
      <c r="J165" s="105"/>
      <c r="K165" s="104"/>
      <c r="L165" s="104"/>
      <c r="M165" s="106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01"/>
      <c r="B166" s="102" t="str">
        <f t="shared" si="1"/>
        <v/>
      </c>
      <c r="C166" s="103" t="str">
        <f t="shared" si="2"/>
        <v/>
      </c>
      <c r="D166" s="104"/>
      <c r="E166" s="104"/>
      <c r="F166" s="104"/>
      <c r="G166" s="104"/>
      <c r="H166" s="104"/>
      <c r="I166" s="104"/>
      <c r="J166" s="105"/>
      <c r="K166" s="104"/>
      <c r="L166" s="104"/>
      <c r="M166" s="106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01"/>
      <c r="B167" s="102" t="str">
        <f t="shared" si="1"/>
        <v/>
      </c>
      <c r="C167" s="103" t="str">
        <f t="shared" si="2"/>
        <v/>
      </c>
      <c r="D167" s="104"/>
      <c r="E167" s="104"/>
      <c r="F167" s="104"/>
      <c r="G167" s="104"/>
      <c r="H167" s="104"/>
      <c r="I167" s="104"/>
      <c r="J167" s="105"/>
      <c r="K167" s="104"/>
      <c r="L167" s="104"/>
      <c r="M167" s="106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01"/>
      <c r="B168" s="102" t="str">
        <f t="shared" si="1"/>
        <v/>
      </c>
      <c r="C168" s="103" t="str">
        <f t="shared" si="2"/>
        <v/>
      </c>
      <c r="D168" s="104"/>
      <c r="E168" s="104"/>
      <c r="F168" s="104"/>
      <c r="G168" s="104"/>
      <c r="H168" s="104"/>
      <c r="I168" s="104"/>
      <c r="J168" s="105"/>
      <c r="K168" s="104"/>
      <c r="L168" s="104"/>
      <c r="M168" s="106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01"/>
      <c r="B169" s="102" t="str">
        <f t="shared" si="1"/>
        <v/>
      </c>
      <c r="C169" s="103" t="str">
        <f t="shared" si="2"/>
        <v/>
      </c>
      <c r="D169" s="104"/>
      <c r="E169" s="104"/>
      <c r="F169" s="104"/>
      <c r="G169" s="104"/>
      <c r="H169" s="104"/>
      <c r="I169" s="104"/>
      <c r="J169" s="105"/>
      <c r="K169" s="104"/>
      <c r="L169" s="104"/>
      <c r="M169" s="106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01"/>
      <c r="B170" s="102" t="str">
        <f t="shared" si="1"/>
        <v/>
      </c>
      <c r="C170" s="103" t="str">
        <f t="shared" si="2"/>
        <v/>
      </c>
      <c r="D170" s="104"/>
      <c r="E170" s="104"/>
      <c r="F170" s="104"/>
      <c r="G170" s="104"/>
      <c r="H170" s="104"/>
      <c r="I170" s="104"/>
      <c r="J170" s="105"/>
      <c r="K170" s="104"/>
      <c r="L170" s="104"/>
      <c r="M170" s="106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01"/>
      <c r="B171" s="102" t="str">
        <f t="shared" si="1"/>
        <v/>
      </c>
      <c r="C171" s="103" t="str">
        <f t="shared" si="2"/>
        <v/>
      </c>
      <c r="D171" s="104"/>
      <c r="E171" s="104"/>
      <c r="F171" s="104"/>
      <c r="G171" s="104"/>
      <c r="H171" s="104"/>
      <c r="I171" s="104"/>
      <c r="J171" s="105"/>
      <c r="K171" s="104"/>
      <c r="L171" s="104"/>
      <c r="M171" s="106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01"/>
      <c r="B172" s="102" t="str">
        <f t="shared" si="1"/>
        <v/>
      </c>
      <c r="C172" s="103" t="str">
        <f t="shared" si="2"/>
        <v/>
      </c>
      <c r="D172" s="104"/>
      <c r="E172" s="104"/>
      <c r="F172" s="104"/>
      <c r="G172" s="104"/>
      <c r="H172" s="104"/>
      <c r="I172" s="104"/>
      <c r="J172" s="105"/>
      <c r="K172" s="104"/>
      <c r="L172" s="104"/>
      <c r="M172" s="106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01"/>
      <c r="B173" s="102" t="str">
        <f t="shared" si="1"/>
        <v/>
      </c>
      <c r="C173" s="103" t="str">
        <f t="shared" si="2"/>
        <v/>
      </c>
      <c r="D173" s="104"/>
      <c r="E173" s="104"/>
      <c r="F173" s="104"/>
      <c r="G173" s="104"/>
      <c r="H173" s="104"/>
      <c r="I173" s="104"/>
      <c r="J173" s="105"/>
      <c r="K173" s="104"/>
      <c r="L173" s="104"/>
      <c r="M173" s="106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01"/>
      <c r="B174" s="102" t="str">
        <f t="shared" si="1"/>
        <v/>
      </c>
      <c r="C174" s="103" t="str">
        <f t="shared" si="2"/>
        <v/>
      </c>
      <c r="D174" s="104"/>
      <c r="E174" s="104"/>
      <c r="F174" s="104"/>
      <c r="G174" s="104"/>
      <c r="H174" s="104"/>
      <c r="I174" s="104"/>
      <c r="J174" s="105"/>
      <c r="K174" s="104"/>
      <c r="L174" s="104"/>
      <c r="M174" s="106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01"/>
      <c r="B175" s="102" t="str">
        <f t="shared" si="1"/>
        <v/>
      </c>
      <c r="C175" s="103" t="str">
        <f t="shared" si="2"/>
        <v/>
      </c>
      <c r="D175" s="104"/>
      <c r="E175" s="104"/>
      <c r="F175" s="104"/>
      <c r="G175" s="104"/>
      <c r="H175" s="104"/>
      <c r="I175" s="104"/>
      <c r="J175" s="105"/>
      <c r="K175" s="104"/>
      <c r="L175" s="104"/>
      <c r="M175" s="106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01"/>
      <c r="B176" s="102" t="str">
        <f t="shared" si="1"/>
        <v/>
      </c>
      <c r="C176" s="103" t="str">
        <f t="shared" si="2"/>
        <v/>
      </c>
      <c r="D176" s="104"/>
      <c r="E176" s="104"/>
      <c r="F176" s="104"/>
      <c r="G176" s="104"/>
      <c r="H176" s="104"/>
      <c r="I176" s="104"/>
      <c r="J176" s="105"/>
      <c r="K176" s="104"/>
      <c r="L176" s="104"/>
      <c r="M176" s="106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01"/>
      <c r="B177" s="102" t="str">
        <f t="shared" si="1"/>
        <v/>
      </c>
      <c r="C177" s="103" t="str">
        <f t="shared" si="2"/>
        <v/>
      </c>
      <c r="D177" s="104"/>
      <c r="E177" s="104"/>
      <c r="F177" s="104"/>
      <c r="G177" s="104"/>
      <c r="H177" s="104"/>
      <c r="I177" s="104"/>
      <c r="J177" s="105"/>
      <c r="K177" s="104"/>
      <c r="L177" s="104"/>
      <c r="M177" s="106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01"/>
      <c r="B178" s="102" t="str">
        <f t="shared" si="1"/>
        <v/>
      </c>
      <c r="C178" s="103" t="str">
        <f t="shared" si="2"/>
        <v/>
      </c>
      <c r="D178" s="104"/>
      <c r="E178" s="104"/>
      <c r="F178" s="104"/>
      <c r="G178" s="104"/>
      <c r="H178" s="104"/>
      <c r="I178" s="104"/>
      <c r="J178" s="105"/>
      <c r="K178" s="104"/>
      <c r="L178" s="104"/>
      <c r="M178" s="106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01"/>
      <c r="B179" s="102" t="str">
        <f t="shared" si="1"/>
        <v/>
      </c>
      <c r="C179" s="103" t="str">
        <f t="shared" si="2"/>
        <v/>
      </c>
      <c r="D179" s="104"/>
      <c r="E179" s="104"/>
      <c r="F179" s="104"/>
      <c r="G179" s="104"/>
      <c r="H179" s="104"/>
      <c r="I179" s="104"/>
      <c r="J179" s="105"/>
      <c r="K179" s="104"/>
      <c r="L179" s="104"/>
      <c r="M179" s="106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01"/>
      <c r="B180" s="102" t="str">
        <f t="shared" si="1"/>
        <v/>
      </c>
      <c r="C180" s="103" t="str">
        <f t="shared" si="2"/>
        <v/>
      </c>
      <c r="D180" s="104"/>
      <c r="E180" s="104"/>
      <c r="F180" s="104"/>
      <c r="G180" s="104"/>
      <c r="H180" s="104"/>
      <c r="I180" s="104"/>
      <c r="J180" s="105"/>
      <c r="K180" s="104"/>
      <c r="L180" s="104"/>
      <c r="M180" s="106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01"/>
      <c r="B181" s="102" t="str">
        <f t="shared" si="1"/>
        <v/>
      </c>
      <c r="C181" s="103" t="str">
        <f t="shared" si="2"/>
        <v/>
      </c>
      <c r="D181" s="104"/>
      <c r="E181" s="104"/>
      <c r="F181" s="104"/>
      <c r="G181" s="104"/>
      <c r="H181" s="104"/>
      <c r="I181" s="104"/>
      <c r="J181" s="105"/>
      <c r="K181" s="104"/>
      <c r="L181" s="104"/>
      <c r="M181" s="106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01"/>
      <c r="B182" s="102" t="str">
        <f t="shared" si="1"/>
        <v/>
      </c>
      <c r="C182" s="103" t="str">
        <f t="shared" si="2"/>
        <v/>
      </c>
      <c r="D182" s="104"/>
      <c r="E182" s="104"/>
      <c r="F182" s="104"/>
      <c r="G182" s="104"/>
      <c r="H182" s="104"/>
      <c r="I182" s="104"/>
      <c r="J182" s="105"/>
      <c r="K182" s="104"/>
      <c r="L182" s="104"/>
      <c r="M182" s="106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01"/>
      <c r="B183" s="102" t="str">
        <f t="shared" si="1"/>
        <v/>
      </c>
      <c r="C183" s="103" t="str">
        <f t="shared" si="2"/>
        <v/>
      </c>
      <c r="D183" s="104"/>
      <c r="E183" s="104"/>
      <c r="F183" s="104"/>
      <c r="G183" s="104"/>
      <c r="H183" s="104"/>
      <c r="I183" s="104"/>
      <c r="J183" s="105"/>
      <c r="K183" s="104"/>
      <c r="L183" s="104"/>
      <c r="M183" s="106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01"/>
      <c r="B184" s="102" t="str">
        <f t="shared" si="1"/>
        <v/>
      </c>
      <c r="C184" s="103" t="str">
        <f t="shared" si="2"/>
        <v/>
      </c>
      <c r="D184" s="104"/>
      <c r="E184" s="104"/>
      <c r="F184" s="104"/>
      <c r="G184" s="104"/>
      <c r="H184" s="104"/>
      <c r="I184" s="104"/>
      <c r="J184" s="105"/>
      <c r="K184" s="104"/>
      <c r="L184" s="104"/>
      <c r="M184" s="106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01"/>
      <c r="B185" s="102" t="str">
        <f t="shared" si="1"/>
        <v/>
      </c>
      <c r="C185" s="103" t="str">
        <f t="shared" si="2"/>
        <v/>
      </c>
      <c r="D185" s="104"/>
      <c r="E185" s="104"/>
      <c r="F185" s="104"/>
      <c r="G185" s="104"/>
      <c r="H185" s="104"/>
      <c r="I185" s="104"/>
      <c r="J185" s="105"/>
      <c r="K185" s="104"/>
      <c r="L185" s="104"/>
      <c r="M185" s="106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01"/>
      <c r="B186" s="102" t="str">
        <f t="shared" si="1"/>
        <v/>
      </c>
      <c r="C186" s="103" t="str">
        <f t="shared" si="2"/>
        <v/>
      </c>
      <c r="D186" s="104"/>
      <c r="E186" s="104"/>
      <c r="F186" s="104"/>
      <c r="G186" s="104"/>
      <c r="H186" s="104"/>
      <c r="I186" s="104"/>
      <c r="J186" s="105"/>
      <c r="K186" s="104"/>
      <c r="L186" s="104"/>
      <c r="M186" s="106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01"/>
      <c r="B187" s="102" t="str">
        <f t="shared" si="1"/>
        <v/>
      </c>
      <c r="C187" s="103" t="str">
        <f t="shared" si="2"/>
        <v/>
      </c>
      <c r="D187" s="104"/>
      <c r="E187" s="104"/>
      <c r="F187" s="104"/>
      <c r="G187" s="104"/>
      <c r="H187" s="104"/>
      <c r="I187" s="104"/>
      <c r="J187" s="105"/>
      <c r="K187" s="104"/>
      <c r="L187" s="104"/>
      <c r="M187" s="106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01"/>
      <c r="B188" s="102" t="str">
        <f t="shared" si="1"/>
        <v/>
      </c>
      <c r="C188" s="103" t="str">
        <f t="shared" si="2"/>
        <v/>
      </c>
      <c r="D188" s="104"/>
      <c r="E188" s="104"/>
      <c r="F188" s="104"/>
      <c r="G188" s="104"/>
      <c r="H188" s="104"/>
      <c r="I188" s="104"/>
      <c r="J188" s="105"/>
      <c r="K188" s="104"/>
      <c r="L188" s="104"/>
      <c r="M188" s="106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01"/>
      <c r="B189" s="102" t="str">
        <f t="shared" si="1"/>
        <v/>
      </c>
      <c r="C189" s="103" t="str">
        <f t="shared" si="2"/>
        <v/>
      </c>
      <c r="D189" s="104"/>
      <c r="E189" s="104"/>
      <c r="F189" s="104"/>
      <c r="G189" s="104"/>
      <c r="H189" s="104"/>
      <c r="I189" s="104"/>
      <c r="J189" s="105"/>
      <c r="K189" s="104"/>
      <c r="L189" s="104"/>
      <c r="M189" s="106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01"/>
      <c r="B190" s="102" t="str">
        <f t="shared" si="1"/>
        <v/>
      </c>
      <c r="C190" s="103" t="str">
        <f t="shared" si="2"/>
        <v/>
      </c>
      <c r="D190" s="104"/>
      <c r="E190" s="104"/>
      <c r="F190" s="104"/>
      <c r="G190" s="104"/>
      <c r="H190" s="104"/>
      <c r="I190" s="104"/>
      <c r="J190" s="105"/>
      <c r="K190" s="104"/>
      <c r="L190" s="104"/>
      <c r="M190" s="106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01"/>
      <c r="B191" s="102" t="str">
        <f t="shared" si="1"/>
        <v/>
      </c>
      <c r="C191" s="103" t="str">
        <f t="shared" si="2"/>
        <v/>
      </c>
      <c r="D191" s="104"/>
      <c r="E191" s="104"/>
      <c r="F191" s="104"/>
      <c r="G191" s="104"/>
      <c r="H191" s="104"/>
      <c r="I191" s="104"/>
      <c r="J191" s="105"/>
      <c r="K191" s="104"/>
      <c r="L191" s="104"/>
      <c r="M191" s="106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01"/>
      <c r="B192" s="102" t="str">
        <f t="shared" si="1"/>
        <v/>
      </c>
      <c r="C192" s="103" t="str">
        <f t="shared" si="2"/>
        <v/>
      </c>
      <c r="D192" s="104"/>
      <c r="E192" s="104"/>
      <c r="F192" s="104"/>
      <c r="G192" s="104"/>
      <c r="H192" s="104"/>
      <c r="I192" s="104"/>
      <c r="J192" s="105"/>
      <c r="K192" s="104"/>
      <c r="L192" s="104"/>
      <c r="M192" s="106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01"/>
      <c r="B193" s="102" t="str">
        <f t="shared" si="1"/>
        <v/>
      </c>
      <c r="C193" s="103" t="str">
        <f t="shared" si="2"/>
        <v/>
      </c>
      <c r="D193" s="104"/>
      <c r="E193" s="104"/>
      <c r="F193" s="104"/>
      <c r="G193" s="104"/>
      <c r="H193" s="104"/>
      <c r="I193" s="104"/>
      <c r="J193" s="105"/>
      <c r="K193" s="104"/>
      <c r="L193" s="104"/>
      <c r="M193" s="106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01"/>
      <c r="B194" s="102" t="str">
        <f t="shared" si="1"/>
        <v/>
      </c>
      <c r="C194" s="103" t="str">
        <f t="shared" si="2"/>
        <v/>
      </c>
      <c r="D194" s="104"/>
      <c r="E194" s="104"/>
      <c r="F194" s="104"/>
      <c r="G194" s="104"/>
      <c r="H194" s="104"/>
      <c r="I194" s="104"/>
      <c r="J194" s="105"/>
      <c r="K194" s="104"/>
      <c r="L194" s="104"/>
      <c r="M194" s="106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01"/>
      <c r="B195" s="102" t="str">
        <f t="shared" si="1"/>
        <v/>
      </c>
      <c r="C195" s="103" t="str">
        <f t="shared" si="2"/>
        <v/>
      </c>
      <c r="D195" s="104"/>
      <c r="E195" s="104"/>
      <c r="F195" s="104"/>
      <c r="G195" s="104"/>
      <c r="H195" s="104"/>
      <c r="I195" s="104"/>
      <c r="J195" s="105"/>
      <c r="K195" s="104"/>
      <c r="L195" s="104"/>
      <c r="M195" s="106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01"/>
      <c r="B196" s="102" t="str">
        <f t="shared" si="1"/>
        <v/>
      </c>
      <c r="C196" s="103" t="str">
        <f t="shared" si="2"/>
        <v/>
      </c>
      <c r="D196" s="104"/>
      <c r="E196" s="104"/>
      <c r="F196" s="104"/>
      <c r="G196" s="104"/>
      <c r="H196" s="104"/>
      <c r="I196" s="104"/>
      <c r="J196" s="105"/>
      <c r="K196" s="104"/>
      <c r="L196" s="104"/>
      <c r="M196" s="106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01"/>
      <c r="B197" s="102" t="str">
        <f t="shared" si="1"/>
        <v/>
      </c>
      <c r="C197" s="103" t="str">
        <f t="shared" si="2"/>
        <v/>
      </c>
      <c r="D197" s="104"/>
      <c r="E197" s="104"/>
      <c r="F197" s="104"/>
      <c r="G197" s="104"/>
      <c r="H197" s="104"/>
      <c r="I197" s="104"/>
      <c r="J197" s="105"/>
      <c r="K197" s="104"/>
      <c r="L197" s="104"/>
      <c r="M197" s="106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01"/>
      <c r="B198" s="102" t="str">
        <f t="shared" si="1"/>
        <v/>
      </c>
      <c r="C198" s="103" t="str">
        <f t="shared" si="2"/>
        <v/>
      </c>
      <c r="D198" s="104"/>
      <c r="E198" s="104"/>
      <c r="F198" s="104"/>
      <c r="G198" s="104"/>
      <c r="H198" s="104"/>
      <c r="I198" s="104"/>
      <c r="J198" s="105"/>
      <c r="K198" s="104"/>
      <c r="L198" s="104"/>
      <c r="M198" s="106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01"/>
      <c r="B199" s="102" t="str">
        <f t="shared" si="1"/>
        <v/>
      </c>
      <c r="C199" s="103" t="str">
        <f t="shared" si="2"/>
        <v/>
      </c>
      <c r="D199" s="104"/>
      <c r="E199" s="104"/>
      <c r="F199" s="104"/>
      <c r="G199" s="104"/>
      <c r="H199" s="104"/>
      <c r="I199" s="104"/>
      <c r="J199" s="105"/>
      <c r="K199" s="104"/>
      <c r="L199" s="104"/>
      <c r="M199" s="106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01"/>
      <c r="B200" s="102" t="str">
        <f t="shared" si="1"/>
        <v/>
      </c>
      <c r="C200" s="103" t="str">
        <f t="shared" si="2"/>
        <v/>
      </c>
      <c r="D200" s="104"/>
      <c r="E200" s="104"/>
      <c r="F200" s="104"/>
      <c r="G200" s="104"/>
      <c r="H200" s="104"/>
      <c r="I200" s="104"/>
      <c r="J200" s="105"/>
      <c r="K200" s="104"/>
      <c r="L200" s="104"/>
      <c r="M200" s="106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07"/>
      <c r="B201" s="108" t="str">
        <f t="shared" si="1"/>
        <v/>
      </c>
      <c r="C201" s="109" t="str">
        <f t="shared" si="2"/>
        <v/>
      </c>
      <c r="D201" s="110"/>
      <c r="E201" s="110"/>
      <c r="F201" s="110"/>
      <c r="G201" s="110"/>
      <c r="H201" s="110"/>
      <c r="I201" s="110"/>
      <c r="J201" s="111"/>
      <c r="K201" s="110"/>
      <c r="L201" s="110"/>
      <c r="M201" s="110"/>
    </row>
    <row r="202" ht="15.75" customHeight="1">
      <c r="A202" s="107"/>
      <c r="B202" s="108" t="str">
        <f t="shared" si="1"/>
        <v/>
      </c>
      <c r="C202" s="109" t="str">
        <f t="shared" si="2"/>
        <v/>
      </c>
      <c r="D202" s="110"/>
      <c r="E202" s="110"/>
      <c r="F202" s="110"/>
      <c r="G202" s="110"/>
      <c r="H202" s="110"/>
      <c r="I202" s="110"/>
      <c r="J202" s="111"/>
      <c r="K202" s="110"/>
      <c r="L202" s="110"/>
      <c r="M202" s="110"/>
    </row>
    <row r="203" ht="15.75" customHeight="1">
      <c r="A203" s="107"/>
      <c r="B203" s="108" t="str">
        <f t="shared" si="1"/>
        <v/>
      </c>
      <c r="C203" s="109" t="str">
        <f t="shared" si="2"/>
        <v/>
      </c>
      <c r="D203" s="110"/>
      <c r="E203" s="110"/>
      <c r="F203" s="110"/>
      <c r="G203" s="110"/>
      <c r="H203" s="110"/>
      <c r="I203" s="110"/>
      <c r="J203" s="111"/>
      <c r="K203" s="110"/>
      <c r="L203" s="110"/>
      <c r="M203" s="110"/>
    </row>
    <row r="204" ht="15.75" customHeight="1">
      <c r="A204" s="107"/>
      <c r="B204" s="108" t="str">
        <f t="shared" si="1"/>
        <v/>
      </c>
      <c r="C204" s="109" t="str">
        <f t="shared" si="2"/>
        <v/>
      </c>
      <c r="D204" s="110"/>
      <c r="E204" s="110"/>
      <c r="F204" s="110"/>
      <c r="G204" s="110"/>
      <c r="H204" s="110"/>
      <c r="I204" s="110"/>
      <c r="J204" s="111"/>
      <c r="K204" s="110"/>
      <c r="L204" s="110"/>
      <c r="M204" s="110"/>
    </row>
    <row r="205" ht="15.75" customHeight="1">
      <c r="A205" s="107"/>
      <c r="B205" s="108" t="str">
        <f t="shared" si="1"/>
        <v/>
      </c>
      <c r="C205" s="109" t="str">
        <f t="shared" si="2"/>
        <v/>
      </c>
      <c r="D205" s="110"/>
      <c r="E205" s="110"/>
      <c r="F205" s="110"/>
      <c r="G205" s="110"/>
      <c r="H205" s="110"/>
      <c r="I205" s="110"/>
      <c r="J205" s="111"/>
      <c r="K205" s="110"/>
      <c r="L205" s="110"/>
      <c r="M205" s="110"/>
    </row>
    <row r="206" ht="15.75" customHeight="1">
      <c r="A206" s="107"/>
      <c r="B206" s="108" t="str">
        <f t="shared" si="1"/>
        <v/>
      </c>
      <c r="C206" s="109" t="str">
        <f t="shared" si="2"/>
        <v/>
      </c>
      <c r="D206" s="110"/>
      <c r="E206" s="110"/>
      <c r="F206" s="110"/>
      <c r="G206" s="110"/>
      <c r="H206" s="110"/>
      <c r="I206" s="110"/>
      <c r="J206" s="111"/>
      <c r="K206" s="110"/>
      <c r="L206" s="110"/>
      <c r="M206" s="110"/>
    </row>
    <row r="207" ht="15.75" customHeight="1">
      <c r="A207" s="107"/>
      <c r="B207" s="108" t="str">
        <f t="shared" si="1"/>
        <v/>
      </c>
      <c r="C207" s="109" t="str">
        <f t="shared" si="2"/>
        <v/>
      </c>
      <c r="D207" s="110"/>
      <c r="E207" s="110"/>
      <c r="F207" s="110"/>
      <c r="G207" s="110"/>
      <c r="H207" s="110"/>
      <c r="I207" s="110"/>
      <c r="J207" s="111"/>
      <c r="K207" s="110"/>
      <c r="L207" s="110"/>
      <c r="M207" s="110"/>
    </row>
    <row r="208" ht="15.75" customHeight="1">
      <c r="A208" s="107"/>
      <c r="B208" s="108" t="str">
        <f t="shared" si="1"/>
        <v/>
      </c>
      <c r="C208" s="109" t="str">
        <f t="shared" si="2"/>
        <v/>
      </c>
      <c r="D208" s="110"/>
      <c r="E208" s="110"/>
      <c r="F208" s="110"/>
      <c r="G208" s="110"/>
      <c r="H208" s="110"/>
      <c r="I208" s="110"/>
      <c r="J208" s="111"/>
      <c r="K208" s="110"/>
      <c r="L208" s="110"/>
      <c r="M208" s="110"/>
    </row>
    <row r="209" ht="15.75" customHeight="1">
      <c r="A209" s="107"/>
      <c r="B209" s="108" t="str">
        <f t="shared" si="1"/>
        <v/>
      </c>
      <c r="C209" s="109" t="str">
        <f t="shared" si="2"/>
        <v/>
      </c>
      <c r="D209" s="110"/>
      <c r="E209" s="110"/>
      <c r="F209" s="110"/>
      <c r="G209" s="110"/>
      <c r="H209" s="110"/>
      <c r="I209" s="110"/>
      <c r="J209" s="111"/>
      <c r="K209" s="110"/>
      <c r="L209" s="110"/>
      <c r="M209" s="110"/>
    </row>
    <row r="210" ht="15.75" customHeight="1">
      <c r="A210" s="107"/>
      <c r="B210" s="108" t="str">
        <f t="shared" si="1"/>
        <v/>
      </c>
      <c r="C210" s="109" t="str">
        <f t="shared" si="2"/>
        <v/>
      </c>
      <c r="D210" s="110"/>
      <c r="E210" s="110"/>
      <c r="F210" s="110"/>
      <c r="G210" s="110"/>
      <c r="H210" s="110"/>
      <c r="I210" s="110"/>
      <c r="J210" s="111"/>
      <c r="K210" s="110"/>
      <c r="L210" s="110"/>
      <c r="M210" s="110"/>
    </row>
    <row r="211" ht="15.75" customHeight="1">
      <c r="A211" s="107"/>
      <c r="B211" s="108" t="str">
        <f t="shared" si="1"/>
        <v/>
      </c>
      <c r="C211" s="109" t="str">
        <f t="shared" si="2"/>
        <v/>
      </c>
      <c r="D211" s="110"/>
      <c r="E211" s="110"/>
      <c r="F211" s="110"/>
      <c r="G211" s="110"/>
      <c r="H211" s="110"/>
      <c r="I211" s="110"/>
      <c r="J211" s="111"/>
      <c r="K211" s="110"/>
      <c r="L211" s="110"/>
      <c r="M211" s="110"/>
    </row>
    <row r="212" ht="15.75" customHeight="1">
      <c r="A212" s="107"/>
      <c r="B212" s="108" t="str">
        <f t="shared" si="1"/>
        <v/>
      </c>
      <c r="C212" s="109" t="str">
        <f t="shared" si="2"/>
        <v/>
      </c>
      <c r="D212" s="110"/>
      <c r="E212" s="110"/>
      <c r="F212" s="110"/>
      <c r="G212" s="110"/>
      <c r="H212" s="110"/>
      <c r="I212" s="110"/>
      <c r="J212" s="111"/>
      <c r="K212" s="110"/>
      <c r="L212" s="110"/>
      <c r="M212" s="110"/>
    </row>
    <row r="213" ht="15.75" customHeight="1">
      <c r="A213" s="107"/>
      <c r="B213" s="108" t="str">
        <f t="shared" si="1"/>
        <v/>
      </c>
      <c r="C213" s="109" t="str">
        <f t="shared" si="2"/>
        <v/>
      </c>
      <c r="D213" s="110"/>
      <c r="E213" s="110"/>
      <c r="F213" s="110"/>
      <c r="G213" s="110"/>
      <c r="H213" s="110"/>
      <c r="I213" s="110"/>
      <c r="J213" s="111"/>
      <c r="K213" s="110"/>
      <c r="L213" s="110"/>
      <c r="M213" s="110"/>
    </row>
    <row r="214" ht="15.75" customHeight="1">
      <c r="A214" s="107"/>
      <c r="B214" s="108" t="str">
        <f t="shared" si="1"/>
        <v/>
      </c>
      <c r="C214" s="109" t="str">
        <f t="shared" si="2"/>
        <v/>
      </c>
      <c r="D214" s="110"/>
      <c r="E214" s="110"/>
      <c r="F214" s="110"/>
      <c r="G214" s="110"/>
      <c r="H214" s="110"/>
      <c r="I214" s="110"/>
      <c r="J214" s="111"/>
      <c r="K214" s="110"/>
      <c r="L214" s="110"/>
      <c r="M214" s="110"/>
    </row>
    <row r="215" ht="15.75" customHeight="1">
      <c r="A215" s="107"/>
      <c r="B215" s="108" t="str">
        <f t="shared" si="1"/>
        <v/>
      </c>
      <c r="C215" s="109" t="str">
        <f t="shared" si="2"/>
        <v/>
      </c>
      <c r="D215" s="110"/>
      <c r="E215" s="110"/>
      <c r="F215" s="110"/>
      <c r="G215" s="110"/>
      <c r="H215" s="110"/>
      <c r="I215" s="110"/>
      <c r="J215" s="111"/>
      <c r="K215" s="110"/>
      <c r="L215" s="110"/>
      <c r="M215" s="110"/>
    </row>
    <row r="216" ht="15.75" customHeight="1">
      <c r="A216" s="107"/>
      <c r="B216" s="108" t="str">
        <f t="shared" si="1"/>
        <v/>
      </c>
      <c r="C216" s="109" t="str">
        <f t="shared" si="2"/>
        <v/>
      </c>
      <c r="D216" s="110"/>
      <c r="E216" s="110"/>
      <c r="F216" s="110"/>
      <c r="G216" s="110"/>
      <c r="H216" s="110"/>
      <c r="I216" s="110"/>
      <c r="J216" s="111"/>
      <c r="K216" s="110"/>
      <c r="L216" s="110"/>
      <c r="M216" s="110"/>
    </row>
    <row r="217" ht="15.75" customHeight="1">
      <c r="A217" s="107"/>
      <c r="B217" s="108" t="str">
        <f t="shared" si="1"/>
        <v/>
      </c>
      <c r="C217" s="109" t="str">
        <f t="shared" si="2"/>
        <v/>
      </c>
      <c r="D217" s="110"/>
      <c r="E217" s="110"/>
      <c r="F217" s="110"/>
      <c r="G217" s="110"/>
      <c r="H217" s="110"/>
      <c r="I217" s="110"/>
      <c r="J217" s="111"/>
      <c r="K217" s="110"/>
      <c r="L217" s="110"/>
      <c r="M217" s="110"/>
    </row>
    <row r="218" ht="15.75" customHeight="1">
      <c r="A218" s="107"/>
      <c r="B218" s="108" t="str">
        <f t="shared" si="1"/>
        <v/>
      </c>
      <c r="C218" s="109" t="str">
        <f t="shared" si="2"/>
        <v/>
      </c>
      <c r="D218" s="110"/>
      <c r="E218" s="110"/>
      <c r="F218" s="110"/>
      <c r="G218" s="110"/>
      <c r="H218" s="110"/>
      <c r="I218" s="110"/>
      <c r="J218" s="111"/>
      <c r="K218" s="110"/>
      <c r="L218" s="110"/>
      <c r="M218" s="110"/>
    </row>
    <row r="219" ht="15.75" customHeight="1">
      <c r="A219" s="107"/>
      <c r="B219" s="108" t="str">
        <f t="shared" si="1"/>
        <v/>
      </c>
      <c r="C219" s="109" t="str">
        <f t="shared" si="2"/>
        <v/>
      </c>
      <c r="D219" s="110"/>
      <c r="E219" s="110"/>
      <c r="F219" s="110"/>
      <c r="G219" s="110"/>
      <c r="H219" s="110"/>
      <c r="I219" s="110"/>
      <c r="J219" s="111"/>
      <c r="K219" s="110"/>
      <c r="L219" s="110"/>
      <c r="M219" s="110"/>
    </row>
    <row r="220" ht="15.75" customHeight="1">
      <c r="A220" s="107"/>
      <c r="B220" s="108" t="str">
        <f t="shared" si="1"/>
        <v/>
      </c>
      <c r="C220" s="109" t="str">
        <f t="shared" si="2"/>
        <v/>
      </c>
      <c r="D220" s="110"/>
      <c r="E220" s="110"/>
      <c r="F220" s="110"/>
      <c r="G220" s="110"/>
      <c r="H220" s="110"/>
      <c r="I220" s="110"/>
      <c r="J220" s="111"/>
      <c r="K220" s="110"/>
      <c r="L220" s="110"/>
      <c r="M220" s="110"/>
    </row>
    <row r="221" ht="15.75" customHeight="1">
      <c r="A221" s="107"/>
      <c r="B221" s="108" t="str">
        <f t="shared" si="1"/>
        <v/>
      </c>
      <c r="C221" s="109" t="str">
        <f t="shared" si="2"/>
        <v/>
      </c>
      <c r="D221" s="110"/>
      <c r="E221" s="110"/>
      <c r="F221" s="110"/>
      <c r="G221" s="110"/>
      <c r="H221" s="110"/>
      <c r="I221" s="110"/>
      <c r="J221" s="111"/>
      <c r="K221" s="110"/>
      <c r="L221" s="110"/>
      <c r="M221" s="110"/>
    </row>
    <row r="222" ht="15.75" customHeight="1">
      <c r="A222" s="107"/>
      <c r="B222" s="108" t="str">
        <f t="shared" si="1"/>
        <v/>
      </c>
      <c r="C222" s="109" t="str">
        <f t="shared" si="2"/>
        <v/>
      </c>
      <c r="D222" s="110"/>
      <c r="E222" s="110"/>
      <c r="F222" s="110"/>
      <c r="G222" s="110"/>
      <c r="H222" s="110"/>
      <c r="I222" s="110"/>
      <c r="J222" s="111"/>
      <c r="K222" s="110"/>
      <c r="L222" s="110"/>
      <c r="M222" s="110"/>
    </row>
    <row r="223" ht="15.75" customHeight="1">
      <c r="A223" s="107"/>
      <c r="B223" s="108" t="str">
        <f t="shared" si="1"/>
        <v/>
      </c>
      <c r="C223" s="109" t="str">
        <f t="shared" si="2"/>
        <v/>
      </c>
      <c r="D223" s="110"/>
      <c r="E223" s="110"/>
      <c r="F223" s="110"/>
      <c r="G223" s="110"/>
      <c r="H223" s="110"/>
      <c r="I223" s="110"/>
      <c r="J223" s="111"/>
      <c r="K223" s="110"/>
      <c r="L223" s="110"/>
      <c r="M223" s="110"/>
    </row>
    <row r="224" ht="15.75" customHeight="1">
      <c r="A224" s="107"/>
      <c r="B224" s="108" t="str">
        <f t="shared" si="1"/>
        <v/>
      </c>
      <c r="C224" s="109" t="str">
        <f t="shared" si="2"/>
        <v/>
      </c>
      <c r="D224" s="110"/>
      <c r="E224" s="110"/>
      <c r="F224" s="110"/>
      <c r="G224" s="110"/>
      <c r="H224" s="110"/>
      <c r="I224" s="110"/>
      <c r="J224" s="111"/>
      <c r="K224" s="110"/>
      <c r="L224" s="110"/>
      <c r="M224" s="110"/>
    </row>
    <row r="225" ht="15.75" customHeight="1">
      <c r="A225" s="107"/>
      <c r="B225" s="108" t="str">
        <f t="shared" si="1"/>
        <v/>
      </c>
      <c r="C225" s="109" t="str">
        <f t="shared" si="2"/>
        <v/>
      </c>
      <c r="D225" s="110"/>
      <c r="E225" s="110"/>
      <c r="F225" s="110"/>
      <c r="G225" s="110"/>
      <c r="H225" s="110"/>
      <c r="I225" s="110"/>
      <c r="J225" s="111"/>
      <c r="K225" s="110"/>
      <c r="L225" s="110"/>
      <c r="M225" s="110"/>
    </row>
    <row r="226" ht="15.75" customHeight="1">
      <c r="A226" s="107"/>
      <c r="B226" s="108" t="str">
        <f t="shared" si="1"/>
        <v/>
      </c>
      <c r="C226" s="109" t="str">
        <f t="shared" si="2"/>
        <v/>
      </c>
      <c r="D226" s="110"/>
      <c r="E226" s="110"/>
      <c r="F226" s="110"/>
      <c r="G226" s="110"/>
      <c r="H226" s="110"/>
      <c r="I226" s="110"/>
      <c r="J226" s="111"/>
      <c r="K226" s="110"/>
      <c r="L226" s="110"/>
      <c r="M226" s="110"/>
    </row>
    <row r="227" ht="15.75" customHeight="1">
      <c r="A227" s="107"/>
      <c r="B227" s="108" t="str">
        <f t="shared" si="1"/>
        <v/>
      </c>
      <c r="C227" s="109" t="str">
        <f t="shared" si="2"/>
        <v/>
      </c>
      <c r="D227" s="110"/>
      <c r="E227" s="110"/>
      <c r="F227" s="110"/>
      <c r="G227" s="110"/>
      <c r="H227" s="110"/>
      <c r="I227" s="110"/>
      <c r="J227" s="111"/>
      <c r="K227" s="110"/>
      <c r="L227" s="110"/>
      <c r="M227" s="110"/>
    </row>
    <row r="228" ht="15.75" customHeight="1">
      <c r="A228" s="107"/>
      <c r="B228" s="108" t="str">
        <f t="shared" si="1"/>
        <v/>
      </c>
      <c r="C228" s="109" t="str">
        <f t="shared" si="2"/>
        <v/>
      </c>
      <c r="D228" s="110"/>
      <c r="E228" s="110"/>
      <c r="F228" s="110"/>
      <c r="G228" s="110"/>
      <c r="H228" s="110"/>
      <c r="I228" s="110"/>
      <c r="J228" s="111"/>
      <c r="K228" s="110"/>
      <c r="L228" s="110"/>
      <c r="M228" s="110"/>
    </row>
    <row r="229" ht="15.75" customHeight="1">
      <c r="A229" s="107"/>
      <c r="B229" s="108" t="str">
        <f t="shared" si="1"/>
        <v/>
      </c>
      <c r="C229" s="109" t="str">
        <f t="shared" si="2"/>
        <v/>
      </c>
      <c r="D229" s="110"/>
      <c r="E229" s="110"/>
      <c r="F229" s="110"/>
      <c r="G229" s="110"/>
      <c r="H229" s="110"/>
      <c r="I229" s="110"/>
      <c r="J229" s="111"/>
      <c r="K229" s="110"/>
      <c r="L229" s="110"/>
      <c r="M229" s="110"/>
    </row>
    <row r="230" ht="15.75" customHeight="1">
      <c r="A230" s="107"/>
      <c r="B230" s="108" t="str">
        <f t="shared" si="1"/>
        <v/>
      </c>
      <c r="C230" s="109" t="str">
        <f t="shared" si="2"/>
        <v/>
      </c>
      <c r="D230" s="110"/>
      <c r="E230" s="110"/>
      <c r="F230" s="110"/>
      <c r="G230" s="110"/>
      <c r="H230" s="110"/>
      <c r="I230" s="110"/>
      <c r="J230" s="111"/>
      <c r="K230" s="110"/>
      <c r="L230" s="110"/>
      <c r="M230" s="110"/>
    </row>
    <row r="231" ht="15.75" customHeight="1">
      <c r="A231" s="107"/>
      <c r="B231" s="108" t="str">
        <f t="shared" si="1"/>
        <v/>
      </c>
      <c r="C231" s="109" t="str">
        <f t="shared" si="2"/>
        <v/>
      </c>
      <c r="D231" s="110"/>
      <c r="E231" s="110"/>
      <c r="F231" s="110"/>
      <c r="G231" s="110"/>
      <c r="H231" s="110"/>
      <c r="I231" s="110"/>
      <c r="J231" s="111"/>
      <c r="K231" s="110"/>
      <c r="L231" s="110"/>
      <c r="M231" s="110"/>
    </row>
    <row r="232" ht="15.75" customHeight="1">
      <c r="A232" s="107"/>
      <c r="B232" s="108" t="str">
        <f t="shared" si="1"/>
        <v/>
      </c>
      <c r="C232" s="109" t="str">
        <f t="shared" si="2"/>
        <v/>
      </c>
      <c r="D232" s="110"/>
      <c r="E232" s="110"/>
      <c r="F232" s="110"/>
      <c r="G232" s="110"/>
      <c r="H232" s="110"/>
      <c r="I232" s="110"/>
      <c r="J232" s="111"/>
      <c r="K232" s="110"/>
      <c r="L232" s="110"/>
      <c r="M232" s="110"/>
    </row>
    <row r="233" ht="15.75" customHeight="1">
      <c r="A233" s="107"/>
      <c r="B233" s="108" t="str">
        <f t="shared" si="1"/>
        <v/>
      </c>
      <c r="C233" s="109" t="str">
        <f t="shared" si="2"/>
        <v/>
      </c>
      <c r="D233" s="110"/>
      <c r="E233" s="110"/>
      <c r="F233" s="110"/>
      <c r="G233" s="110"/>
      <c r="H233" s="110"/>
      <c r="I233" s="110"/>
      <c r="J233" s="111"/>
      <c r="K233" s="110"/>
      <c r="L233" s="110"/>
      <c r="M233" s="110"/>
    </row>
    <row r="234" ht="15.75" customHeight="1">
      <c r="A234" s="107"/>
      <c r="B234" s="108" t="str">
        <f t="shared" si="1"/>
        <v/>
      </c>
      <c r="C234" s="109" t="str">
        <f t="shared" si="2"/>
        <v/>
      </c>
      <c r="D234" s="110"/>
      <c r="E234" s="110"/>
      <c r="F234" s="110"/>
      <c r="G234" s="110"/>
      <c r="H234" s="110"/>
      <c r="I234" s="110"/>
      <c r="J234" s="111"/>
      <c r="K234" s="110"/>
      <c r="L234" s="110"/>
      <c r="M234" s="110"/>
    </row>
    <row r="235" ht="15.75" customHeight="1">
      <c r="A235" s="107"/>
      <c r="B235" s="108" t="str">
        <f t="shared" si="1"/>
        <v/>
      </c>
      <c r="C235" s="109" t="str">
        <f t="shared" si="2"/>
        <v/>
      </c>
      <c r="D235" s="110"/>
      <c r="E235" s="110"/>
      <c r="F235" s="110"/>
      <c r="G235" s="110"/>
      <c r="H235" s="110"/>
      <c r="I235" s="110"/>
      <c r="J235" s="111"/>
      <c r="K235" s="110"/>
      <c r="L235" s="110"/>
      <c r="M235" s="110"/>
    </row>
    <row r="236" ht="15.75" customHeight="1">
      <c r="A236" s="107"/>
      <c r="B236" s="108" t="str">
        <f t="shared" si="1"/>
        <v/>
      </c>
      <c r="C236" s="109" t="str">
        <f t="shared" si="2"/>
        <v/>
      </c>
      <c r="D236" s="110"/>
      <c r="E236" s="110"/>
      <c r="F236" s="110"/>
      <c r="G236" s="110"/>
      <c r="H236" s="110"/>
      <c r="I236" s="110"/>
      <c r="J236" s="111"/>
      <c r="K236" s="110"/>
      <c r="L236" s="110"/>
      <c r="M236" s="110"/>
    </row>
    <row r="237" ht="15.75" customHeight="1">
      <c r="A237" s="107"/>
      <c r="B237" s="108" t="str">
        <f t="shared" si="1"/>
        <v/>
      </c>
      <c r="C237" s="109" t="str">
        <f t="shared" si="2"/>
        <v/>
      </c>
      <c r="D237" s="110"/>
      <c r="E237" s="110"/>
      <c r="F237" s="110"/>
      <c r="G237" s="110"/>
      <c r="H237" s="110"/>
      <c r="I237" s="110"/>
      <c r="J237" s="111"/>
      <c r="K237" s="110"/>
      <c r="L237" s="110"/>
      <c r="M237" s="110"/>
    </row>
    <row r="238" ht="15.75" customHeight="1">
      <c r="A238" s="107"/>
      <c r="B238" s="108" t="str">
        <f t="shared" si="1"/>
        <v/>
      </c>
      <c r="C238" s="109" t="str">
        <f t="shared" si="2"/>
        <v/>
      </c>
      <c r="D238" s="110"/>
      <c r="E238" s="110"/>
      <c r="F238" s="110"/>
      <c r="G238" s="110"/>
      <c r="H238" s="110"/>
      <c r="I238" s="110"/>
      <c r="J238" s="111"/>
      <c r="K238" s="110"/>
      <c r="L238" s="110"/>
      <c r="M238" s="110"/>
    </row>
    <row r="239" ht="15.75" customHeight="1">
      <c r="A239" s="107"/>
      <c r="B239" s="108" t="str">
        <f t="shared" si="1"/>
        <v/>
      </c>
      <c r="C239" s="109" t="str">
        <f t="shared" si="2"/>
        <v/>
      </c>
      <c r="D239" s="110"/>
      <c r="E239" s="110"/>
      <c r="F239" s="110"/>
      <c r="G239" s="110"/>
      <c r="H239" s="110"/>
      <c r="I239" s="110"/>
      <c r="J239" s="111"/>
      <c r="K239" s="110"/>
      <c r="L239" s="110"/>
      <c r="M239" s="110"/>
    </row>
    <row r="240" ht="15.75" customHeight="1">
      <c r="A240" s="107"/>
      <c r="B240" s="108" t="str">
        <f t="shared" si="1"/>
        <v/>
      </c>
      <c r="C240" s="109" t="str">
        <f t="shared" si="2"/>
        <v/>
      </c>
      <c r="D240" s="110"/>
      <c r="E240" s="110"/>
      <c r="F240" s="110"/>
      <c r="G240" s="110"/>
      <c r="H240" s="110"/>
      <c r="I240" s="110"/>
      <c r="J240" s="111"/>
      <c r="K240" s="110"/>
      <c r="L240" s="110"/>
      <c r="M240" s="110"/>
    </row>
    <row r="241" ht="15.75" customHeight="1">
      <c r="A241" s="107"/>
      <c r="B241" s="108" t="str">
        <f t="shared" si="1"/>
        <v/>
      </c>
      <c r="C241" s="109" t="str">
        <f t="shared" si="2"/>
        <v/>
      </c>
      <c r="D241" s="110"/>
      <c r="E241" s="110"/>
      <c r="F241" s="110"/>
      <c r="G241" s="110"/>
      <c r="H241" s="110"/>
      <c r="I241" s="110"/>
      <c r="J241" s="111"/>
      <c r="K241" s="110"/>
      <c r="L241" s="110"/>
      <c r="M241" s="110"/>
    </row>
    <row r="242" ht="15.75" customHeight="1">
      <c r="A242" s="107"/>
      <c r="B242" s="108" t="str">
        <f t="shared" si="1"/>
        <v/>
      </c>
      <c r="C242" s="109" t="str">
        <f t="shared" si="2"/>
        <v/>
      </c>
      <c r="D242" s="110"/>
      <c r="E242" s="110"/>
      <c r="F242" s="110"/>
      <c r="G242" s="110"/>
      <c r="H242" s="110"/>
      <c r="I242" s="110"/>
      <c r="J242" s="111"/>
      <c r="K242" s="110"/>
      <c r="L242" s="110"/>
      <c r="M242" s="110"/>
    </row>
    <row r="243" ht="15.75" customHeight="1">
      <c r="A243" s="107"/>
      <c r="B243" s="108" t="str">
        <f t="shared" si="1"/>
        <v/>
      </c>
      <c r="C243" s="109" t="str">
        <f t="shared" si="2"/>
        <v/>
      </c>
      <c r="D243" s="110"/>
      <c r="E243" s="110"/>
      <c r="F243" s="110"/>
      <c r="G243" s="110"/>
      <c r="H243" s="110"/>
      <c r="I243" s="110"/>
      <c r="J243" s="111"/>
      <c r="K243" s="110"/>
      <c r="L243" s="110"/>
      <c r="M243" s="110"/>
    </row>
    <row r="244" ht="15.75" customHeight="1">
      <c r="A244" s="107"/>
      <c r="B244" s="108" t="str">
        <f t="shared" si="1"/>
        <v/>
      </c>
      <c r="C244" s="109" t="str">
        <f t="shared" si="2"/>
        <v/>
      </c>
      <c r="D244" s="110"/>
      <c r="E244" s="110"/>
      <c r="F244" s="110"/>
      <c r="G244" s="110"/>
      <c r="H244" s="110"/>
      <c r="I244" s="110"/>
      <c r="J244" s="111"/>
      <c r="K244" s="110"/>
      <c r="L244" s="110"/>
      <c r="M244" s="110"/>
    </row>
    <row r="245" ht="15.75" customHeight="1">
      <c r="A245" s="107"/>
      <c r="B245" s="108" t="str">
        <f t="shared" si="1"/>
        <v/>
      </c>
      <c r="C245" s="109" t="str">
        <f t="shared" si="2"/>
        <v/>
      </c>
      <c r="D245" s="110"/>
      <c r="E245" s="110"/>
      <c r="F245" s="110"/>
      <c r="G245" s="110"/>
      <c r="H245" s="110"/>
      <c r="I245" s="110"/>
      <c r="J245" s="111"/>
      <c r="K245" s="110"/>
      <c r="L245" s="110"/>
      <c r="M245" s="110"/>
    </row>
    <row r="246" ht="15.75" customHeight="1">
      <c r="A246" s="107"/>
      <c r="B246" s="108" t="str">
        <f t="shared" si="1"/>
        <v/>
      </c>
      <c r="C246" s="109" t="str">
        <f t="shared" si="2"/>
        <v/>
      </c>
      <c r="D246" s="110"/>
      <c r="E246" s="110"/>
      <c r="F246" s="110"/>
      <c r="G246" s="110"/>
      <c r="H246" s="110"/>
      <c r="I246" s="110"/>
      <c r="J246" s="111"/>
      <c r="K246" s="110"/>
      <c r="L246" s="110"/>
      <c r="M246" s="110"/>
    </row>
    <row r="247" ht="15.75" customHeight="1">
      <c r="A247" s="107"/>
      <c r="B247" s="108" t="str">
        <f t="shared" si="1"/>
        <v/>
      </c>
      <c r="C247" s="109" t="str">
        <f t="shared" si="2"/>
        <v/>
      </c>
      <c r="D247" s="110"/>
      <c r="E247" s="110"/>
      <c r="F247" s="110"/>
      <c r="G247" s="110"/>
      <c r="H247" s="110"/>
      <c r="I247" s="110"/>
      <c r="J247" s="111"/>
      <c r="K247" s="110"/>
      <c r="L247" s="110"/>
      <c r="M247" s="110"/>
    </row>
    <row r="248" ht="15.75" customHeight="1">
      <c r="A248" s="107"/>
      <c r="B248" s="108" t="str">
        <f t="shared" si="1"/>
        <v/>
      </c>
      <c r="C248" s="109" t="str">
        <f t="shared" si="2"/>
        <v/>
      </c>
      <c r="D248" s="110"/>
      <c r="E248" s="110"/>
      <c r="F248" s="110"/>
      <c r="G248" s="110"/>
      <c r="H248" s="110"/>
      <c r="I248" s="110"/>
      <c r="J248" s="111"/>
      <c r="K248" s="110"/>
      <c r="L248" s="110"/>
      <c r="M248" s="110"/>
    </row>
    <row r="249" ht="15.75" customHeight="1">
      <c r="A249" s="107"/>
      <c r="B249" s="108" t="str">
        <f t="shared" si="1"/>
        <v/>
      </c>
      <c r="C249" s="109" t="str">
        <f t="shared" si="2"/>
        <v/>
      </c>
      <c r="D249" s="110"/>
      <c r="E249" s="110"/>
      <c r="F249" s="110"/>
      <c r="G249" s="110"/>
      <c r="H249" s="110"/>
      <c r="I249" s="110"/>
      <c r="J249" s="111"/>
      <c r="K249" s="110"/>
      <c r="L249" s="110"/>
      <c r="M249" s="110"/>
    </row>
    <row r="250" ht="15.75" customHeight="1">
      <c r="A250" s="107"/>
      <c r="B250" s="108" t="str">
        <f t="shared" si="1"/>
        <v/>
      </c>
      <c r="C250" s="109" t="str">
        <f t="shared" si="2"/>
        <v/>
      </c>
      <c r="D250" s="110"/>
      <c r="E250" s="110"/>
      <c r="F250" s="110"/>
      <c r="G250" s="110"/>
      <c r="H250" s="110"/>
      <c r="I250" s="110"/>
      <c r="J250" s="111"/>
      <c r="K250" s="110"/>
      <c r="L250" s="110"/>
      <c r="M250" s="110"/>
    </row>
    <row r="251" ht="15.75" customHeight="1">
      <c r="A251" s="107"/>
      <c r="B251" s="108" t="str">
        <f t="shared" si="1"/>
        <v/>
      </c>
      <c r="C251" s="109" t="str">
        <f t="shared" si="2"/>
        <v/>
      </c>
      <c r="D251" s="110"/>
      <c r="E251" s="110"/>
      <c r="F251" s="110"/>
      <c r="G251" s="110"/>
      <c r="H251" s="110"/>
      <c r="I251" s="110"/>
      <c r="J251" s="111"/>
      <c r="K251" s="110"/>
      <c r="L251" s="110"/>
      <c r="M251" s="110"/>
    </row>
    <row r="252" ht="15.75" customHeight="1">
      <c r="A252" s="107"/>
      <c r="B252" s="108" t="str">
        <f t="shared" si="1"/>
        <v/>
      </c>
      <c r="C252" s="109" t="str">
        <f t="shared" si="2"/>
        <v/>
      </c>
      <c r="D252" s="110"/>
      <c r="E252" s="110"/>
      <c r="F252" s="110"/>
      <c r="G252" s="110"/>
      <c r="H252" s="110"/>
      <c r="I252" s="110"/>
      <c r="J252" s="111"/>
      <c r="K252" s="110"/>
      <c r="L252" s="110"/>
      <c r="M252" s="110"/>
    </row>
    <row r="253" ht="15.75" customHeight="1">
      <c r="A253" s="107"/>
      <c r="B253" s="108" t="str">
        <f t="shared" si="1"/>
        <v/>
      </c>
      <c r="C253" s="109" t="str">
        <f t="shared" si="2"/>
        <v/>
      </c>
      <c r="D253" s="110"/>
      <c r="E253" s="110"/>
      <c r="F253" s="110"/>
      <c r="G253" s="110"/>
      <c r="H253" s="110"/>
      <c r="I253" s="110"/>
      <c r="J253" s="111"/>
      <c r="K253" s="110"/>
      <c r="L253" s="110"/>
      <c r="M253" s="110"/>
    </row>
    <row r="254" ht="15.75" customHeight="1">
      <c r="A254" s="107"/>
      <c r="B254" s="108" t="str">
        <f t="shared" si="1"/>
        <v/>
      </c>
      <c r="C254" s="109" t="str">
        <f t="shared" si="2"/>
        <v/>
      </c>
      <c r="D254" s="110"/>
      <c r="E254" s="110"/>
      <c r="F254" s="110"/>
      <c r="G254" s="110"/>
      <c r="H254" s="110"/>
      <c r="I254" s="110"/>
      <c r="J254" s="111"/>
      <c r="K254" s="110"/>
      <c r="L254" s="110"/>
      <c r="M254" s="110"/>
    </row>
    <row r="255" ht="15.75" customHeight="1">
      <c r="A255" s="107"/>
      <c r="B255" s="108" t="str">
        <f t="shared" si="1"/>
        <v/>
      </c>
      <c r="C255" s="109" t="str">
        <f t="shared" si="2"/>
        <v/>
      </c>
      <c r="D255" s="110"/>
      <c r="E255" s="110"/>
      <c r="F255" s="110"/>
      <c r="G255" s="110"/>
      <c r="H255" s="110"/>
      <c r="I255" s="110"/>
      <c r="J255" s="111"/>
      <c r="K255" s="110"/>
      <c r="L255" s="110"/>
      <c r="M255" s="110"/>
    </row>
    <row r="256" ht="15.75" customHeight="1">
      <c r="A256" s="107"/>
      <c r="B256" s="108" t="str">
        <f t="shared" si="1"/>
        <v/>
      </c>
      <c r="C256" s="109" t="str">
        <f t="shared" si="2"/>
        <v/>
      </c>
      <c r="D256" s="110"/>
      <c r="E256" s="110"/>
      <c r="F256" s="110"/>
      <c r="G256" s="110"/>
      <c r="H256" s="110"/>
      <c r="I256" s="110"/>
      <c r="J256" s="111"/>
      <c r="K256" s="110"/>
      <c r="L256" s="110"/>
      <c r="M256" s="110"/>
    </row>
    <row r="257" ht="15.75" customHeight="1">
      <c r="A257" s="107"/>
      <c r="B257" s="108" t="str">
        <f t="shared" si="1"/>
        <v/>
      </c>
      <c r="C257" s="109" t="str">
        <f t="shared" si="2"/>
        <v/>
      </c>
      <c r="D257" s="110"/>
      <c r="E257" s="110"/>
      <c r="F257" s="110"/>
      <c r="G257" s="110"/>
      <c r="H257" s="110"/>
      <c r="I257" s="110"/>
      <c r="J257" s="111"/>
      <c r="K257" s="110"/>
      <c r="L257" s="110"/>
      <c r="M257" s="110"/>
    </row>
    <row r="258" ht="15.75" customHeight="1">
      <c r="A258" s="107"/>
      <c r="B258" s="108" t="str">
        <f t="shared" si="1"/>
        <v/>
      </c>
      <c r="C258" s="109" t="str">
        <f t="shared" si="2"/>
        <v/>
      </c>
      <c r="D258" s="110"/>
      <c r="E258" s="110"/>
      <c r="F258" s="110"/>
      <c r="G258" s="110"/>
      <c r="H258" s="110"/>
      <c r="I258" s="110"/>
      <c r="J258" s="111"/>
      <c r="K258" s="110"/>
      <c r="L258" s="110"/>
      <c r="M258" s="110"/>
    </row>
    <row r="259" ht="15.75" customHeight="1">
      <c r="A259" s="107"/>
      <c r="B259" s="108" t="str">
        <f t="shared" si="1"/>
        <v/>
      </c>
      <c r="C259" s="109" t="str">
        <f t="shared" si="2"/>
        <v/>
      </c>
      <c r="D259" s="110"/>
      <c r="E259" s="110"/>
      <c r="F259" s="110"/>
      <c r="G259" s="110"/>
      <c r="H259" s="110"/>
      <c r="I259" s="110"/>
      <c r="J259" s="111"/>
      <c r="K259" s="110"/>
      <c r="L259" s="110"/>
      <c r="M259" s="110"/>
    </row>
    <row r="260" ht="15.75" customHeight="1">
      <c r="A260" s="107"/>
      <c r="B260" s="108" t="str">
        <f t="shared" si="1"/>
        <v/>
      </c>
      <c r="C260" s="109" t="str">
        <f t="shared" si="2"/>
        <v/>
      </c>
      <c r="D260" s="110"/>
      <c r="E260" s="110"/>
      <c r="F260" s="110"/>
      <c r="G260" s="110"/>
      <c r="H260" s="110"/>
      <c r="I260" s="110"/>
      <c r="J260" s="111"/>
      <c r="K260" s="110"/>
      <c r="L260" s="110"/>
      <c r="M260" s="110"/>
    </row>
    <row r="261" ht="15.75" customHeight="1">
      <c r="A261" s="107"/>
      <c r="B261" s="108" t="str">
        <f t="shared" si="1"/>
        <v/>
      </c>
      <c r="C261" s="109" t="str">
        <f t="shared" si="2"/>
        <v/>
      </c>
      <c r="D261" s="110"/>
      <c r="E261" s="110"/>
      <c r="F261" s="110"/>
      <c r="G261" s="110"/>
      <c r="H261" s="110"/>
      <c r="I261" s="110"/>
      <c r="J261" s="111"/>
      <c r="K261" s="110"/>
      <c r="L261" s="110"/>
      <c r="M261" s="110"/>
    </row>
    <row r="262" ht="15.75" customHeight="1">
      <c r="A262" s="107"/>
      <c r="B262" s="108" t="str">
        <f t="shared" si="1"/>
        <v/>
      </c>
      <c r="C262" s="109" t="str">
        <f t="shared" si="2"/>
        <v/>
      </c>
      <c r="D262" s="110"/>
      <c r="E262" s="110"/>
      <c r="F262" s="110"/>
      <c r="G262" s="110"/>
      <c r="H262" s="110"/>
      <c r="I262" s="110"/>
      <c r="J262" s="111"/>
      <c r="K262" s="110"/>
      <c r="L262" s="110"/>
      <c r="M262" s="110"/>
    </row>
    <row r="263" ht="15.75" customHeight="1">
      <c r="A263" s="107"/>
      <c r="B263" s="108" t="str">
        <f t="shared" si="1"/>
        <v/>
      </c>
      <c r="C263" s="109" t="str">
        <f t="shared" si="2"/>
        <v/>
      </c>
      <c r="D263" s="110"/>
      <c r="E263" s="110"/>
      <c r="F263" s="110"/>
      <c r="G263" s="110"/>
      <c r="H263" s="110"/>
      <c r="I263" s="110"/>
      <c r="J263" s="111"/>
      <c r="K263" s="110"/>
      <c r="L263" s="110"/>
      <c r="M263" s="110"/>
    </row>
    <row r="264" ht="15.75" customHeight="1">
      <c r="A264" s="107"/>
      <c r="B264" s="108" t="str">
        <f t="shared" si="1"/>
        <v/>
      </c>
      <c r="C264" s="109" t="str">
        <f t="shared" si="2"/>
        <v/>
      </c>
      <c r="D264" s="110"/>
      <c r="E264" s="110"/>
      <c r="F264" s="110"/>
      <c r="G264" s="110"/>
      <c r="H264" s="110"/>
      <c r="I264" s="110"/>
      <c r="J264" s="111"/>
      <c r="K264" s="110"/>
      <c r="L264" s="110"/>
      <c r="M264" s="110"/>
    </row>
    <row r="265" ht="15.75" customHeight="1">
      <c r="A265" s="107"/>
      <c r="B265" s="108" t="str">
        <f t="shared" si="1"/>
        <v/>
      </c>
      <c r="C265" s="109" t="str">
        <f t="shared" si="2"/>
        <v/>
      </c>
      <c r="D265" s="110"/>
      <c r="E265" s="110"/>
      <c r="F265" s="110"/>
      <c r="G265" s="110"/>
      <c r="H265" s="110"/>
      <c r="I265" s="110"/>
      <c r="J265" s="111"/>
      <c r="K265" s="110"/>
      <c r="L265" s="110"/>
      <c r="M265" s="110"/>
    </row>
    <row r="266" ht="15.75" customHeight="1">
      <c r="A266" s="107"/>
      <c r="B266" s="108" t="str">
        <f t="shared" si="1"/>
        <v/>
      </c>
      <c r="C266" s="109" t="str">
        <f t="shared" si="2"/>
        <v/>
      </c>
      <c r="D266" s="110"/>
      <c r="E266" s="110"/>
      <c r="F266" s="110"/>
      <c r="G266" s="110"/>
      <c r="H266" s="110"/>
      <c r="I266" s="110"/>
      <c r="J266" s="111"/>
      <c r="K266" s="110"/>
      <c r="L266" s="110"/>
      <c r="M266" s="110"/>
    </row>
    <row r="267" ht="15.75" customHeight="1">
      <c r="A267" s="107"/>
      <c r="B267" s="108" t="str">
        <f t="shared" si="1"/>
        <v/>
      </c>
      <c r="C267" s="109" t="str">
        <f t="shared" si="2"/>
        <v/>
      </c>
      <c r="D267" s="110"/>
      <c r="E267" s="110"/>
      <c r="F267" s="110"/>
      <c r="G267" s="110"/>
      <c r="H267" s="110"/>
      <c r="I267" s="110"/>
      <c r="J267" s="111"/>
      <c r="K267" s="110"/>
      <c r="L267" s="110"/>
      <c r="M267" s="110"/>
    </row>
    <row r="268" ht="15.75" customHeight="1">
      <c r="A268" s="107"/>
      <c r="B268" s="108" t="str">
        <f t="shared" si="1"/>
        <v/>
      </c>
      <c r="C268" s="109" t="str">
        <f t="shared" si="2"/>
        <v/>
      </c>
      <c r="D268" s="110"/>
      <c r="E268" s="110"/>
      <c r="F268" s="110"/>
      <c r="G268" s="110"/>
      <c r="H268" s="110"/>
      <c r="I268" s="110"/>
      <c r="J268" s="111"/>
      <c r="K268" s="110"/>
      <c r="L268" s="110"/>
      <c r="M268" s="110"/>
    </row>
    <row r="269" ht="15.75" customHeight="1">
      <c r="A269" s="107"/>
      <c r="B269" s="108" t="str">
        <f t="shared" si="1"/>
        <v/>
      </c>
      <c r="C269" s="109" t="str">
        <f t="shared" si="2"/>
        <v/>
      </c>
      <c r="D269" s="110"/>
      <c r="E269" s="110"/>
      <c r="F269" s="110"/>
      <c r="G269" s="110"/>
      <c r="H269" s="110"/>
      <c r="I269" s="110"/>
      <c r="J269" s="111"/>
      <c r="K269" s="110"/>
      <c r="L269" s="110"/>
      <c r="M269" s="110"/>
    </row>
    <row r="270" ht="15.75" customHeight="1">
      <c r="A270" s="107"/>
      <c r="B270" s="108" t="str">
        <f t="shared" si="1"/>
        <v/>
      </c>
      <c r="C270" s="109" t="str">
        <f t="shared" si="2"/>
        <v/>
      </c>
      <c r="D270" s="110"/>
      <c r="E270" s="110"/>
      <c r="F270" s="110"/>
      <c r="G270" s="110"/>
      <c r="H270" s="110"/>
      <c r="I270" s="110"/>
      <c r="J270" s="111"/>
      <c r="K270" s="110"/>
      <c r="L270" s="110"/>
      <c r="M270" s="110"/>
    </row>
    <row r="271" ht="15.75" customHeight="1">
      <c r="A271" s="107"/>
      <c r="B271" s="108" t="str">
        <f t="shared" si="1"/>
        <v/>
      </c>
      <c r="C271" s="109" t="str">
        <f t="shared" si="2"/>
        <v/>
      </c>
      <c r="D271" s="110"/>
      <c r="E271" s="110"/>
      <c r="F271" s="110"/>
      <c r="G271" s="110"/>
      <c r="H271" s="110"/>
      <c r="I271" s="110"/>
      <c r="J271" s="111"/>
      <c r="K271" s="110"/>
      <c r="L271" s="110"/>
      <c r="M271" s="110"/>
    </row>
    <row r="272" ht="15.75" customHeight="1">
      <c r="A272" s="107"/>
      <c r="B272" s="108" t="str">
        <f t="shared" si="1"/>
        <v/>
      </c>
      <c r="C272" s="109" t="str">
        <f t="shared" si="2"/>
        <v/>
      </c>
      <c r="D272" s="110"/>
      <c r="E272" s="110"/>
      <c r="F272" s="110"/>
      <c r="G272" s="110"/>
      <c r="H272" s="110"/>
      <c r="I272" s="110"/>
      <c r="J272" s="111"/>
      <c r="K272" s="110"/>
      <c r="L272" s="110"/>
      <c r="M272" s="110"/>
    </row>
    <row r="273" ht="15.75" customHeight="1">
      <c r="A273" s="107"/>
      <c r="B273" s="108" t="str">
        <f t="shared" si="1"/>
        <v/>
      </c>
      <c r="C273" s="109" t="str">
        <f t="shared" si="2"/>
        <v/>
      </c>
      <c r="D273" s="110"/>
      <c r="E273" s="110"/>
      <c r="F273" s="110"/>
      <c r="G273" s="110"/>
      <c r="H273" s="110"/>
      <c r="I273" s="110"/>
      <c r="J273" s="111"/>
      <c r="K273" s="110"/>
      <c r="L273" s="110"/>
      <c r="M273" s="110"/>
    </row>
    <row r="274" ht="15.75" customHeight="1">
      <c r="A274" s="107"/>
      <c r="B274" s="108" t="str">
        <f t="shared" si="1"/>
        <v/>
      </c>
      <c r="C274" s="109" t="str">
        <f t="shared" si="2"/>
        <v/>
      </c>
      <c r="D274" s="110"/>
      <c r="E274" s="110"/>
      <c r="F274" s="110"/>
      <c r="G274" s="110"/>
      <c r="H274" s="110"/>
      <c r="I274" s="110"/>
      <c r="J274" s="111"/>
      <c r="K274" s="110"/>
      <c r="L274" s="110"/>
      <c r="M274" s="110"/>
    </row>
    <row r="275" ht="15.75" customHeight="1">
      <c r="A275" s="107"/>
      <c r="B275" s="108" t="str">
        <f t="shared" si="1"/>
        <v/>
      </c>
      <c r="C275" s="109" t="str">
        <f t="shared" si="2"/>
        <v/>
      </c>
      <c r="D275" s="110"/>
      <c r="E275" s="110"/>
      <c r="F275" s="110"/>
      <c r="G275" s="110"/>
      <c r="H275" s="110"/>
      <c r="I275" s="110"/>
      <c r="J275" s="111"/>
      <c r="K275" s="110"/>
      <c r="L275" s="110"/>
      <c r="M275" s="110"/>
    </row>
    <row r="276" ht="15.75" customHeight="1">
      <c r="A276" s="107"/>
      <c r="B276" s="108" t="str">
        <f t="shared" si="1"/>
        <v/>
      </c>
      <c r="C276" s="109" t="str">
        <f t="shared" si="2"/>
        <v/>
      </c>
      <c r="D276" s="110"/>
      <c r="E276" s="110"/>
      <c r="F276" s="110"/>
      <c r="G276" s="110"/>
      <c r="H276" s="110"/>
      <c r="I276" s="110"/>
      <c r="J276" s="111"/>
      <c r="K276" s="110"/>
      <c r="L276" s="110"/>
      <c r="M276" s="110"/>
    </row>
    <row r="277" ht="15.75" customHeight="1">
      <c r="A277" s="107"/>
      <c r="B277" s="108" t="str">
        <f t="shared" si="1"/>
        <v/>
      </c>
      <c r="C277" s="109" t="str">
        <f t="shared" si="2"/>
        <v/>
      </c>
      <c r="D277" s="110"/>
      <c r="E277" s="110"/>
      <c r="F277" s="110"/>
      <c r="G277" s="110"/>
      <c r="H277" s="110"/>
      <c r="I277" s="110"/>
      <c r="J277" s="111"/>
      <c r="K277" s="110"/>
      <c r="L277" s="110"/>
      <c r="M277" s="110"/>
    </row>
    <row r="278" ht="15.75" customHeight="1">
      <c r="A278" s="107"/>
      <c r="B278" s="108" t="str">
        <f t="shared" si="1"/>
        <v/>
      </c>
      <c r="C278" s="109" t="str">
        <f t="shared" si="2"/>
        <v/>
      </c>
      <c r="D278" s="110"/>
      <c r="E278" s="110"/>
      <c r="F278" s="110"/>
      <c r="G278" s="110"/>
      <c r="H278" s="110"/>
      <c r="I278" s="110"/>
      <c r="J278" s="111"/>
      <c r="K278" s="110"/>
      <c r="L278" s="110"/>
      <c r="M278" s="110"/>
    </row>
    <row r="279" ht="15.75" customHeight="1">
      <c r="A279" s="107"/>
      <c r="B279" s="108" t="str">
        <f t="shared" si="1"/>
        <v/>
      </c>
      <c r="C279" s="109" t="str">
        <f t="shared" si="2"/>
        <v/>
      </c>
      <c r="D279" s="110"/>
      <c r="E279" s="110"/>
      <c r="F279" s="110"/>
      <c r="G279" s="110"/>
      <c r="H279" s="110"/>
      <c r="I279" s="110"/>
      <c r="J279" s="111"/>
      <c r="K279" s="110"/>
      <c r="L279" s="110"/>
      <c r="M279" s="110"/>
    </row>
    <row r="280" ht="15.75" customHeight="1">
      <c r="A280" s="107"/>
      <c r="B280" s="108" t="str">
        <f t="shared" si="1"/>
        <v/>
      </c>
      <c r="C280" s="109" t="str">
        <f t="shared" si="2"/>
        <v/>
      </c>
      <c r="D280" s="110"/>
      <c r="E280" s="110"/>
      <c r="F280" s="110"/>
      <c r="G280" s="110"/>
      <c r="H280" s="110"/>
      <c r="I280" s="110"/>
      <c r="J280" s="111"/>
      <c r="K280" s="110"/>
      <c r="L280" s="110"/>
      <c r="M280" s="110"/>
    </row>
    <row r="281" ht="15.75" customHeight="1">
      <c r="A281" s="107"/>
      <c r="B281" s="108" t="str">
        <f t="shared" si="1"/>
        <v/>
      </c>
      <c r="C281" s="109" t="str">
        <f t="shared" si="2"/>
        <v/>
      </c>
      <c r="D281" s="110"/>
      <c r="E281" s="110"/>
      <c r="F281" s="110"/>
      <c r="G281" s="110"/>
      <c r="H281" s="110"/>
      <c r="I281" s="110"/>
      <c r="J281" s="111"/>
      <c r="K281" s="110"/>
      <c r="L281" s="110"/>
      <c r="M281" s="110"/>
    </row>
    <row r="282" ht="15.75" customHeight="1">
      <c r="A282" s="107"/>
      <c r="B282" s="108" t="str">
        <f t="shared" si="1"/>
        <v/>
      </c>
      <c r="C282" s="109" t="str">
        <f t="shared" si="2"/>
        <v/>
      </c>
      <c r="D282" s="110"/>
      <c r="E282" s="110"/>
      <c r="F282" s="110"/>
      <c r="G282" s="110"/>
      <c r="H282" s="110"/>
      <c r="I282" s="110"/>
      <c r="J282" s="111"/>
      <c r="K282" s="110"/>
      <c r="L282" s="110"/>
      <c r="M282" s="110"/>
    </row>
    <row r="283" ht="15.75" customHeight="1">
      <c r="A283" s="107"/>
      <c r="B283" s="108" t="str">
        <f t="shared" si="1"/>
        <v/>
      </c>
      <c r="C283" s="109" t="str">
        <f t="shared" si="2"/>
        <v/>
      </c>
      <c r="D283" s="110"/>
      <c r="E283" s="110"/>
      <c r="F283" s="110"/>
      <c r="G283" s="110"/>
      <c r="H283" s="110"/>
      <c r="I283" s="110"/>
      <c r="J283" s="111"/>
      <c r="K283" s="110"/>
      <c r="L283" s="110"/>
      <c r="M283" s="110"/>
    </row>
    <row r="284" ht="15.75" customHeight="1">
      <c r="A284" s="107"/>
      <c r="B284" s="108" t="str">
        <f t="shared" si="1"/>
        <v/>
      </c>
      <c r="C284" s="109" t="str">
        <f t="shared" si="2"/>
        <v/>
      </c>
      <c r="D284" s="110"/>
      <c r="E284" s="110"/>
      <c r="F284" s="110"/>
      <c r="G284" s="110"/>
      <c r="H284" s="110"/>
      <c r="I284" s="110"/>
      <c r="J284" s="111"/>
      <c r="K284" s="110"/>
      <c r="L284" s="110"/>
      <c r="M284" s="110"/>
    </row>
    <row r="285" ht="15.75" customHeight="1">
      <c r="A285" s="107"/>
      <c r="B285" s="108" t="str">
        <f t="shared" si="1"/>
        <v/>
      </c>
      <c r="C285" s="109" t="str">
        <f t="shared" si="2"/>
        <v/>
      </c>
      <c r="D285" s="110"/>
      <c r="E285" s="110"/>
      <c r="F285" s="110"/>
      <c r="G285" s="110"/>
      <c r="H285" s="110"/>
      <c r="I285" s="110"/>
      <c r="J285" s="111"/>
      <c r="K285" s="110"/>
      <c r="L285" s="110"/>
      <c r="M285" s="110"/>
    </row>
    <row r="286" ht="15.75" customHeight="1">
      <c r="A286" s="107"/>
      <c r="B286" s="108" t="str">
        <f t="shared" si="1"/>
        <v/>
      </c>
      <c r="C286" s="109" t="str">
        <f t="shared" si="2"/>
        <v/>
      </c>
      <c r="D286" s="110"/>
      <c r="E286" s="110"/>
      <c r="F286" s="110"/>
      <c r="G286" s="110"/>
      <c r="H286" s="110"/>
      <c r="I286" s="110"/>
      <c r="J286" s="111"/>
      <c r="K286" s="110"/>
      <c r="L286" s="110"/>
      <c r="M286" s="110"/>
    </row>
    <row r="287" ht="15.75" customHeight="1">
      <c r="A287" s="107"/>
      <c r="B287" s="108" t="str">
        <f t="shared" si="1"/>
        <v/>
      </c>
      <c r="C287" s="109" t="str">
        <f t="shared" si="2"/>
        <v/>
      </c>
      <c r="D287" s="110"/>
      <c r="E287" s="110"/>
      <c r="F287" s="110"/>
      <c r="G287" s="110"/>
      <c r="H287" s="110"/>
      <c r="I287" s="110"/>
      <c r="J287" s="111"/>
      <c r="K287" s="110"/>
      <c r="L287" s="110"/>
      <c r="M287" s="110"/>
    </row>
    <row r="288" ht="15.75" customHeight="1">
      <c r="A288" s="107"/>
      <c r="B288" s="108" t="str">
        <f t="shared" si="1"/>
        <v/>
      </c>
      <c r="C288" s="109" t="str">
        <f t="shared" si="2"/>
        <v/>
      </c>
      <c r="D288" s="110"/>
      <c r="E288" s="110"/>
      <c r="F288" s="110"/>
      <c r="G288" s="110"/>
      <c r="H288" s="110"/>
      <c r="I288" s="110"/>
      <c r="J288" s="111"/>
      <c r="K288" s="110"/>
      <c r="L288" s="110"/>
      <c r="M288" s="110"/>
    </row>
    <row r="289" ht="15.75" customHeight="1">
      <c r="A289" s="107"/>
      <c r="B289" s="108" t="str">
        <f t="shared" si="1"/>
        <v/>
      </c>
      <c r="C289" s="109" t="str">
        <f t="shared" si="2"/>
        <v/>
      </c>
      <c r="D289" s="110"/>
      <c r="E289" s="110"/>
      <c r="F289" s="110"/>
      <c r="G289" s="110"/>
      <c r="H289" s="110"/>
      <c r="I289" s="110"/>
      <c r="J289" s="111"/>
      <c r="K289" s="110"/>
      <c r="L289" s="110"/>
      <c r="M289" s="110"/>
    </row>
    <row r="290" ht="15.75" customHeight="1">
      <c r="A290" s="107"/>
      <c r="B290" s="108" t="str">
        <f t="shared" si="1"/>
        <v/>
      </c>
      <c r="C290" s="109" t="str">
        <f t="shared" si="2"/>
        <v/>
      </c>
      <c r="D290" s="110"/>
      <c r="E290" s="110"/>
      <c r="F290" s="110"/>
      <c r="G290" s="110"/>
      <c r="H290" s="110"/>
      <c r="I290" s="110"/>
      <c r="J290" s="111"/>
      <c r="K290" s="110"/>
      <c r="L290" s="110"/>
      <c r="M290" s="110"/>
    </row>
    <row r="291" ht="15.75" customHeight="1">
      <c r="A291" s="107"/>
      <c r="B291" s="108" t="str">
        <f t="shared" si="1"/>
        <v/>
      </c>
      <c r="C291" s="109" t="str">
        <f t="shared" si="2"/>
        <v/>
      </c>
      <c r="D291" s="110"/>
      <c r="E291" s="110"/>
      <c r="F291" s="110"/>
      <c r="G291" s="110"/>
      <c r="H291" s="110"/>
      <c r="I291" s="110"/>
      <c r="J291" s="111"/>
      <c r="K291" s="110"/>
      <c r="L291" s="110"/>
      <c r="M291" s="110"/>
    </row>
    <row r="292" ht="15.75" customHeight="1">
      <c r="A292" s="107"/>
      <c r="B292" s="108" t="str">
        <f t="shared" si="1"/>
        <v/>
      </c>
      <c r="C292" s="109" t="str">
        <f t="shared" si="2"/>
        <v/>
      </c>
      <c r="D292" s="110"/>
      <c r="E292" s="110"/>
      <c r="F292" s="110"/>
      <c r="G292" s="110"/>
      <c r="H292" s="110"/>
      <c r="I292" s="110"/>
      <c r="J292" s="111"/>
      <c r="K292" s="110"/>
      <c r="L292" s="110"/>
      <c r="M292" s="110"/>
    </row>
    <row r="293" ht="15.75" customHeight="1">
      <c r="A293" s="107"/>
      <c r="B293" s="108" t="str">
        <f t="shared" si="1"/>
        <v/>
      </c>
      <c r="C293" s="109" t="str">
        <f t="shared" si="2"/>
        <v/>
      </c>
      <c r="D293" s="110"/>
      <c r="E293" s="110"/>
      <c r="F293" s="110"/>
      <c r="G293" s="110"/>
      <c r="H293" s="110"/>
      <c r="I293" s="110"/>
      <c r="J293" s="111"/>
      <c r="K293" s="110"/>
      <c r="L293" s="110"/>
      <c r="M293" s="110"/>
    </row>
    <row r="294" ht="15.75" customHeight="1">
      <c r="A294" s="107"/>
      <c r="B294" s="108" t="str">
        <f t="shared" si="1"/>
        <v/>
      </c>
      <c r="C294" s="109" t="str">
        <f t="shared" si="2"/>
        <v/>
      </c>
      <c r="D294" s="110"/>
      <c r="E294" s="110"/>
      <c r="F294" s="110"/>
      <c r="G294" s="110"/>
      <c r="H294" s="110"/>
      <c r="I294" s="110"/>
      <c r="J294" s="111"/>
      <c r="K294" s="110"/>
      <c r="L294" s="110"/>
      <c r="M294" s="110"/>
    </row>
    <row r="295" ht="15.75" customHeight="1">
      <c r="A295" s="107"/>
      <c r="B295" s="108" t="str">
        <f t="shared" si="1"/>
        <v/>
      </c>
      <c r="C295" s="109" t="str">
        <f t="shared" si="2"/>
        <v/>
      </c>
      <c r="D295" s="110"/>
      <c r="E295" s="110"/>
      <c r="F295" s="110"/>
      <c r="G295" s="110"/>
      <c r="H295" s="110"/>
      <c r="I295" s="110"/>
      <c r="J295" s="111"/>
      <c r="K295" s="110"/>
      <c r="L295" s="110"/>
      <c r="M295" s="110"/>
    </row>
    <row r="296" ht="15.75" customHeight="1">
      <c r="A296" s="107"/>
      <c r="B296" s="108" t="str">
        <f t="shared" si="1"/>
        <v/>
      </c>
      <c r="C296" s="109" t="str">
        <f t="shared" si="2"/>
        <v/>
      </c>
      <c r="D296" s="110"/>
      <c r="E296" s="110"/>
      <c r="F296" s="110"/>
      <c r="G296" s="110"/>
      <c r="H296" s="110"/>
      <c r="I296" s="110"/>
      <c r="J296" s="111"/>
      <c r="K296" s="110"/>
      <c r="L296" s="110"/>
      <c r="M296" s="110"/>
    </row>
    <row r="297" ht="15.75" customHeight="1">
      <c r="A297" s="107"/>
      <c r="B297" s="108" t="str">
        <f t="shared" si="1"/>
        <v/>
      </c>
      <c r="C297" s="109" t="str">
        <f t="shared" si="2"/>
        <v/>
      </c>
      <c r="D297" s="110"/>
      <c r="E297" s="110"/>
      <c r="F297" s="110"/>
      <c r="G297" s="110"/>
      <c r="H297" s="110"/>
      <c r="I297" s="110"/>
      <c r="J297" s="111"/>
      <c r="K297" s="110"/>
      <c r="L297" s="110"/>
      <c r="M297" s="110"/>
    </row>
    <row r="298" ht="15.75" customHeight="1">
      <c r="A298" s="107"/>
      <c r="B298" s="108" t="str">
        <f t="shared" si="1"/>
        <v/>
      </c>
      <c r="C298" s="109" t="str">
        <f t="shared" si="2"/>
        <v/>
      </c>
      <c r="D298" s="110"/>
      <c r="E298" s="110"/>
      <c r="F298" s="110"/>
      <c r="G298" s="110"/>
      <c r="H298" s="110"/>
      <c r="I298" s="110"/>
      <c r="J298" s="111"/>
      <c r="K298" s="110"/>
      <c r="L298" s="110"/>
      <c r="M298" s="110"/>
    </row>
    <row r="299" ht="15.75" customHeight="1">
      <c r="A299" s="107"/>
      <c r="B299" s="108" t="str">
        <f t="shared" si="1"/>
        <v/>
      </c>
      <c r="C299" s="109" t="str">
        <f t="shared" si="2"/>
        <v/>
      </c>
      <c r="D299" s="110"/>
      <c r="E299" s="110"/>
      <c r="F299" s="110"/>
      <c r="G299" s="110"/>
      <c r="H299" s="110"/>
      <c r="I299" s="110"/>
      <c r="J299" s="111"/>
      <c r="K299" s="110"/>
      <c r="L299" s="110"/>
      <c r="M299" s="110"/>
    </row>
    <row r="300" ht="15.75" customHeight="1">
      <c r="A300" s="107"/>
      <c r="B300" s="108" t="str">
        <f t="shared" si="1"/>
        <v/>
      </c>
      <c r="C300" s="109" t="str">
        <f t="shared" si="2"/>
        <v/>
      </c>
      <c r="D300" s="110"/>
      <c r="E300" s="110"/>
      <c r="F300" s="110"/>
      <c r="G300" s="110"/>
      <c r="H300" s="110"/>
      <c r="I300" s="110"/>
      <c r="J300" s="111"/>
      <c r="K300" s="110"/>
      <c r="L300" s="110"/>
      <c r="M300" s="110"/>
    </row>
    <row r="301" ht="15.75" customHeight="1">
      <c r="A301" s="107"/>
      <c r="B301" s="108" t="str">
        <f t="shared" si="1"/>
        <v/>
      </c>
      <c r="C301" s="109" t="str">
        <f t="shared" si="2"/>
        <v/>
      </c>
      <c r="D301" s="110"/>
      <c r="E301" s="110"/>
      <c r="F301" s="110"/>
      <c r="G301" s="110"/>
      <c r="H301" s="110"/>
      <c r="I301" s="110"/>
      <c r="J301" s="111"/>
      <c r="K301" s="110"/>
      <c r="L301" s="110"/>
      <c r="M301" s="110"/>
    </row>
    <row r="302" ht="15.75" customHeight="1">
      <c r="A302" s="107"/>
      <c r="B302" s="108" t="str">
        <f t="shared" si="1"/>
        <v/>
      </c>
      <c r="C302" s="109" t="str">
        <f t="shared" si="2"/>
        <v/>
      </c>
      <c r="D302" s="110"/>
      <c r="E302" s="110"/>
      <c r="F302" s="110"/>
      <c r="G302" s="110"/>
      <c r="H302" s="110"/>
      <c r="I302" s="110"/>
      <c r="J302" s="111"/>
      <c r="K302" s="110"/>
      <c r="L302" s="110"/>
      <c r="M302" s="110"/>
    </row>
    <row r="303" ht="15.75" customHeight="1">
      <c r="A303" s="107"/>
      <c r="B303" s="108" t="str">
        <f t="shared" si="1"/>
        <v/>
      </c>
      <c r="C303" s="109" t="str">
        <f t="shared" si="2"/>
        <v/>
      </c>
      <c r="D303" s="110"/>
      <c r="E303" s="110"/>
      <c r="F303" s="110"/>
      <c r="G303" s="110"/>
      <c r="H303" s="110"/>
      <c r="I303" s="110"/>
      <c r="J303" s="111"/>
      <c r="K303" s="110"/>
      <c r="L303" s="110"/>
      <c r="M303" s="110"/>
    </row>
    <row r="304" ht="15.75" customHeight="1">
      <c r="A304" s="107"/>
      <c r="B304" s="108" t="str">
        <f t="shared" si="1"/>
        <v/>
      </c>
      <c r="C304" s="109" t="str">
        <f t="shared" si="2"/>
        <v/>
      </c>
      <c r="D304" s="110"/>
      <c r="E304" s="110"/>
      <c r="F304" s="110"/>
      <c r="G304" s="110"/>
      <c r="H304" s="110"/>
      <c r="I304" s="110"/>
      <c r="J304" s="111"/>
      <c r="K304" s="110"/>
      <c r="L304" s="110"/>
      <c r="M304" s="110"/>
    </row>
    <row r="305" ht="15.75" customHeight="1">
      <c r="A305" s="107"/>
      <c r="B305" s="108" t="str">
        <f t="shared" si="1"/>
        <v/>
      </c>
      <c r="C305" s="109" t="str">
        <f t="shared" si="2"/>
        <v/>
      </c>
      <c r="D305" s="110"/>
      <c r="E305" s="110"/>
      <c r="F305" s="110"/>
      <c r="G305" s="110"/>
      <c r="H305" s="110"/>
      <c r="I305" s="110"/>
      <c r="J305" s="111"/>
      <c r="K305" s="110"/>
      <c r="L305" s="110"/>
      <c r="M305" s="110"/>
    </row>
    <row r="306" ht="15.75" customHeight="1">
      <c r="A306" s="107"/>
      <c r="B306" s="108" t="str">
        <f t="shared" si="1"/>
        <v/>
      </c>
      <c r="C306" s="109" t="str">
        <f t="shared" si="2"/>
        <v/>
      </c>
      <c r="D306" s="110"/>
      <c r="E306" s="110"/>
      <c r="F306" s="110"/>
      <c r="G306" s="110"/>
      <c r="H306" s="110"/>
      <c r="I306" s="110"/>
      <c r="J306" s="111"/>
      <c r="K306" s="110"/>
      <c r="L306" s="110"/>
      <c r="M306" s="110"/>
    </row>
    <row r="307" ht="15.75" customHeight="1">
      <c r="A307" s="107"/>
      <c r="B307" s="108" t="str">
        <f t="shared" si="1"/>
        <v/>
      </c>
      <c r="C307" s="109" t="str">
        <f t="shared" si="2"/>
        <v/>
      </c>
      <c r="D307" s="110"/>
      <c r="E307" s="110"/>
      <c r="F307" s="110"/>
      <c r="G307" s="110"/>
      <c r="H307" s="110"/>
      <c r="I307" s="110"/>
      <c r="J307" s="111"/>
      <c r="K307" s="110"/>
      <c r="L307" s="110"/>
      <c r="M307" s="110"/>
    </row>
    <row r="308" ht="15.75" customHeight="1">
      <c r="A308" s="107"/>
      <c r="B308" s="108" t="str">
        <f t="shared" si="1"/>
        <v/>
      </c>
      <c r="C308" s="109" t="str">
        <f t="shared" si="2"/>
        <v/>
      </c>
      <c r="D308" s="110"/>
      <c r="E308" s="110"/>
      <c r="F308" s="110"/>
      <c r="G308" s="110"/>
      <c r="H308" s="110"/>
      <c r="I308" s="110"/>
      <c r="J308" s="111"/>
      <c r="K308" s="110"/>
      <c r="L308" s="110"/>
      <c r="M308" s="110"/>
    </row>
    <row r="309" ht="15.75" customHeight="1">
      <c r="A309" s="107"/>
      <c r="B309" s="108" t="str">
        <f t="shared" si="1"/>
        <v/>
      </c>
      <c r="C309" s="109" t="str">
        <f t="shared" si="2"/>
        <v/>
      </c>
      <c r="D309" s="110"/>
      <c r="E309" s="110"/>
      <c r="F309" s="110"/>
      <c r="G309" s="110"/>
      <c r="H309" s="110"/>
      <c r="I309" s="110"/>
      <c r="J309" s="111"/>
      <c r="K309" s="110"/>
      <c r="L309" s="110"/>
      <c r="M309" s="110"/>
    </row>
    <row r="310" ht="15.75" customHeight="1">
      <c r="A310" s="107"/>
      <c r="B310" s="108" t="str">
        <f t="shared" si="1"/>
        <v/>
      </c>
      <c r="C310" s="109" t="str">
        <f t="shared" si="2"/>
        <v/>
      </c>
      <c r="D310" s="110"/>
      <c r="E310" s="110"/>
      <c r="F310" s="110"/>
      <c r="G310" s="110"/>
      <c r="H310" s="110"/>
      <c r="I310" s="110"/>
      <c r="J310" s="111"/>
      <c r="K310" s="110"/>
      <c r="L310" s="110"/>
      <c r="M310" s="110"/>
    </row>
    <row r="311" ht="15.75" customHeight="1">
      <c r="A311" s="107"/>
      <c r="B311" s="108" t="str">
        <f t="shared" si="1"/>
        <v/>
      </c>
      <c r="C311" s="109" t="str">
        <f t="shared" si="2"/>
        <v/>
      </c>
      <c r="D311" s="110"/>
      <c r="E311" s="110"/>
      <c r="F311" s="110"/>
      <c r="G311" s="110"/>
      <c r="H311" s="110"/>
      <c r="I311" s="110"/>
      <c r="J311" s="111"/>
      <c r="K311" s="110"/>
      <c r="L311" s="110"/>
      <c r="M311" s="110"/>
    </row>
    <row r="312" ht="15.75" customHeight="1">
      <c r="A312" s="107"/>
      <c r="B312" s="108" t="str">
        <f t="shared" si="1"/>
        <v/>
      </c>
      <c r="C312" s="109" t="str">
        <f t="shared" si="2"/>
        <v/>
      </c>
      <c r="D312" s="110"/>
      <c r="E312" s="110"/>
      <c r="F312" s="110"/>
      <c r="G312" s="110"/>
      <c r="H312" s="110"/>
      <c r="I312" s="110"/>
      <c r="J312" s="111"/>
      <c r="K312" s="110"/>
      <c r="L312" s="110"/>
      <c r="M312" s="110"/>
    </row>
    <row r="313" ht="15.75" customHeight="1">
      <c r="A313" s="107"/>
      <c r="B313" s="108" t="str">
        <f t="shared" si="1"/>
        <v/>
      </c>
      <c r="C313" s="109" t="str">
        <f t="shared" si="2"/>
        <v/>
      </c>
      <c r="D313" s="110"/>
      <c r="E313" s="110"/>
      <c r="F313" s="110"/>
      <c r="G313" s="110"/>
      <c r="H313" s="110"/>
      <c r="I313" s="110"/>
      <c r="J313" s="111"/>
      <c r="K313" s="110"/>
      <c r="L313" s="110"/>
      <c r="M313" s="110"/>
    </row>
    <row r="314" ht="15.75" customHeight="1">
      <c r="A314" s="107"/>
      <c r="B314" s="108" t="str">
        <f t="shared" si="1"/>
        <v/>
      </c>
      <c r="C314" s="109" t="str">
        <f t="shared" si="2"/>
        <v/>
      </c>
      <c r="D314" s="110"/>
      <c r="E314" s="110"/>
      <c r="F314" s="110"/>
      <c r="G314" s="110"/>
      <c r="H314" s="110"/>
      <c r="I314" s="110"/>
      <c r="J314" s="111"/>
      <c r="K314" s="110"/>
      <c r="L314" s="110"/>
      <c r="M314" s="110"/>
    </row>
    <row r="315" ht="15.75" customHeight="1">
      <c r="A315" s="107"/>
      <c r="B315" s="108" t="str">
        <f t="shared" si="1"/>
        <v/>
      </c>
      <c r="C315" s="109" t="str">
        <f t="shared" si="2"/>
        <v/>
      </c>
      <c r="D315" s="110"/>
      <c r="E315" s="110"/>
      <c r="F315" s="110"/>
      <c r="G315" s="110"/>
      <c r="H315" s="110"/>
      <c r="I315" s="110"/>
      <c r="J315" s="111"/>
      <c r="K315" s="110"/>
      <c r="L315" s="110"/>
      <c r="M315" s="110"/>
    </row>
    <row r="316" ht="15.75" customHeight="1">
      <c r="A316" s="107"/>
      <c r="B316" s="108" t="str">
        <f t="shared" si="1"/>
        <v/>
      </c>
      <c r="C316" s="109" t="str">
        <f t="shared" si="2"/>
        <v/>
      </c>
      <c r="D316" s="110"/>
      <c r="E316" s="110"/>
      <c r="F316" s="110"/>
      <c r="G316" s="110"/>
      <c r="H316" s="110"/>
      <c r="I316" s="110"/>
      <c r="J316" s="111"/>
      <c r="K316" s="110"/>
      <c r="L316" s="110"/>
      <c r="M316" s="110"/>
    </row>
    <row r="317" ht="15.75" customHeight="1">
      <c r="A317" s="107"/>
      <c r="B317" s="108" t="str">
        <f t="shared" si="1"/>
        <v/>
      </c>
      <c r="C317" s="109" t="str">
        <f t="shared" si="2"/>
        <v/>
      </c>
      <c r="D317" s="110"/>
      <c r="E317" s="110"/>
      <c r="F317" s="110"/>
      <c r="G317" s="110"/>
      <c r="H317" s="110"/>
      <c r="I317" s="110"/>
      <c r="J317" s="111"/>
      <c r="K317" s="110"/>
      <c r="L317" s="110"/>
      <c r="M317" s="110"/>
    </row>
    <row r="318" ht="15.75" customHeight="1">
      <c r="A318" s="107"/>
      <c r="B318" s="108" t="str">
        <f t="shared" si="1"/>
        <v/>
      </c>
      <c r="C318" s="109" t="str">
        <f t="shared" si="2"/>
        <v/>
      </c>
      <c r="D318" s="110"/>
      <c r="E318" s="110"/>
      <c r="F318" s="110"/>
      <c r="G318" s="110"/>
      <c r="H318" s="110"/>
      <c r="I318" s="110"/>
      <c r="J318" s="111"/>
      <c r="K318" s="110"/>
      <c r="L318" s="110"/>
      <c r="M318" s="110"/>
    </row>
    <row r="319" ht="15.75" customHeight="1">
      <c r="A319" s="107"/>
      <c r="B319" s="108" t="str">
        <f t="shared" si="1"/>
        <v/>
      </c>
      <c r="C319" s="109" t="str">
        <f t="shared" si="2"/>
        <v/>
      </c>
      <c r="D319" s="110"/>
      <c r="E319" s="110"/>
      <c r="F319" s="110"/>
      <c r="G319" s="110"/>
      <c r="H319" s="110"/>
      <c r="I319" s="110"/>
      <c r="J319" s="111"/>
      <c r="K319" s="110"/>
      <c r="L319" s="110"/>
      <c r="M319" s="110"/>
    </row>
    <row r="320" ht="15.75" customHeight="1">
      <c r="A320" s="107"/>
      <c r="B320" s="108" t="str">
        <f t="shared" si="1"/>
        <v/>
      </c>
      <c r="C320" s="109" t="str">
        <f t="shared" si="2"/>
        <v/>
      </c>
      <c r="D320" s="110"/>
      <c r="E320" s="110"/>
      <c r="F320" s="110"/>
      <c r="G320" s="110"/>
      <c r="H320" s="110"/>
      <c r="I320" s="110"/>
      <c r="J320" s="111"/>
      <c r="K320" s="110"/>
      <c r="L320" s="110"/>
      <c r="M320" s="110"/>
    </row>
    <row r="321" ht="15.75" customHeight="1">
      <c r="A321" s="107"/>
      <c r="B321" s="108" t="str">
        <f t="shared" si="1"/>
        <v/>
      </c>
      <c r="C321" s="109" t="str">
        <f t="shared" si="2"/>
        <v/>
      </c>
      <c r="D321" s="110"/>
      <c r="E321" s="110"/>
      <c r="F321" s="110"/>
      <c r="G321" s="110"/>
      <c r="H321" s="110"/>
      <c r="I321" s="110"/>
      <c r="J321" s="111"/>
      <c r="K321" s="110"/>
      <c r="L321" s="110"/>
      <c r="M321" s="110"/>
    </row>
    <row r="322" ht="15.75" customHeight="1">
      <c r="A322" s="107"/>
      <c r="B322" s="108" t="str">
        <f t="shared" si="1"/>
        <v/>
      </c>
      <c r="C322" s="109" t="str">
        <f t="shared" si="2"/>
        <v/>
      </c>
      <c r="D322" s="110"/>
      <c r="E322" s="110"/>
      <c r="F322" s="110"/>
      <c r="G322" s="110"/>
      <c r="H322" s="110"/>
      <c r="I322" s="110"/>
      <c r="J322" s="111"/>
      <c r="K322" s="110"/>
      <c r="L322" s="110"/>
      <c r="M322" s="110"/>
    </row>
    <row r="323" ht="15.75" customHeight="1">
      <c r="A323" s="107"/>
      <c r="B323" s="108" t="str">
        <f t="shared" si="1"/>
        <v/>
      </c>
      <c r="C323" s="109" t="str">
        <f t="shared" si="2"/>
        <v/>
      </c>
      <c r="D323" s="110"/>
      <c r="E323" s="110"/>
      <c r="F323" s="110"/>
      <c r="G323" s="110"/>
      <c r="H323" s="110"/>
      <c r="I323" s="110"/>
      <c r="J323" s="111"/>
      <c r="K323" s="110"/>
      <c r="L323" s="110"/>
      <c r="M323" s="110"/>
    </row>
    <row r="324" ht="15.75" customHeight="1">
      <c r="A324" s="107"/>
      <c r="B324" s="108" t="str">
        <f t="shared" si="1"/>
        <v/>
      </c>
      <c r="C324" s="109" t="str">
        <f t="shared" si="2"/>
        <v/>
      </c>
      <c r="D324" s="110"/>
      <c r="E324" s="110"/>
      <c r="F324" s="110"/>
      <c r="G324" s="110"/>
      <c r="H324" s="110"/>
      <c r="I324" s="110"/>
      <c r="J324" s="111"/>
      <c r="K324" s="110"/>
      <c r="L324" s="110"/>
      <c r="M324" s="110"/>
    </row>
    <row r="325" ht="15.75" customHeight="1">
      <c r="A325" s="107"/>
      <c r="B325" s="108" t="str">
        <f t="shared" si="1"/>
        <v/>
      </c>
      <c r="C325" s="109" t="str">
        <f t="shared" si="2"/>
        <v/>
      </c>
      <c r="D325" s="110"/>
      <c r="E325" s="110"/>
      <c r="F325" s="110"/>
      <c r="G325" s="110"/>
      <c r="H325" s="110"/>
      <c r="I325" s="110"/>
      <c r="J325" s="111"/>
      <c r="K325" s="110"/>
      <c r="L325" s="110"/>
      <c r="M325" s="110"/>
    </row>
    <row r="326" ht="15.75" customHeight="1">
      <c r="A326" s="107"/>
      <c r="B326" s="108" t="str">
        <f t="shared" si="1"/>
        <v/>
      </c>
      <c r="C326" s="109" t="str">
        <f t="shared" si="2"/>
        <v/>
      </c>
      <c r="D326" s="110"/>
      <c r="E326" s="110"/>
      <c r="F326" s="110"/>
      <c r="G326" s="110"/>
      <c r="H326" s="110"/>
      <c r="I326" s="110"/>
      <c r="J326" s="111"/>
      <c r="K326" s="110"/>
      <c r="L326" s="110"/>
      <c r="M326" s="110"/>
    </row>
    <row r="327" ht="15.75" customHeight="1">
      <c r="A327" s="107"/>
      <c r="B327" s="108" t="str">
        <f t="shared" si="1"/>
        <v/>
      </c>
      <c r="C327" s="109" t="str">
        <f t="shared" si="2"/>
        <v/>
      </c>
      <c r="D327" s="110"/>
      <c r="E327" s="110"/>
      <c r="F327" s="110"/>
      <c r="G327" s="110"/>
      <c r="H327" s="110"/>
      <c r="I327" s="110"/>
      <c r="J327" s="111"/>
      <c r="K327" s="110"/>
      <c r="L327" s="110"/>
      <c r="M327" s="110"/>
    </row>
    <row r="328" ht="15.75" customHeight="1">
      <c r="A328" s="107"/>
      <c r="B328" s="108" t="str">
        <f t="shared" si="1"/>
        <v/>
      </c>
      <c r="C328" s="109" t="str">
        <f t="shared" si="2"/>
        <v/>
      </c>
      <c r="D328" s="110"/>
      <c r="E328" s="110"/>
      <c r="F328" s="110"/>
      <c r="G328" s="110"/>
      <c r="H328" s="110"/>
      <c r="I328" s="110"/>
      <c r="J328" s="111"/>
      <c r="K328" s="110"/>
      <c r="L328" s="110"/>
      <c r="M328" s="110"/>
    </row>
    <row r="329" ht="15.75" customHeight="1">
      <c r="A329" s="107"/>
      <c r="B329" s="108" t="str">
        <f t="shared" si="1"/>
        <v/>
      </c>
      <c r="C329" s="109" t="str">
        <f t="shared" si="2"/>
        <v/>
      </c>
      <c r="D329" s="110"/>
      <c r="E329" s="110"/>
      <c r="F329" s="110"/>
      <c r="G329" s="110"/>
      <c r="H329" s="110"/>
      <c r="I329" s="110"/>
      <c r="J329" s="111"/>
      <c r="K329" s="110"/>
      <c r="L329" s="110"/>
      <c r="M329" s="110"/>
    </row>
    <row r="330" ht="15.75" customHeight="1">
      <c r="A330" s="107"/>
      <c r="B330" s="108" t="str">
        <f t="shared" si="1"/>
        <v/>
      </c>
      <c r="C330" s="109" t="str">
        <f t="shared" si="2"/>
        <v/>
      </c>
      <c r="D330" s="110"/>
      <c r="E330" s="110"/>
      <c r="F330" s="110"/>
      <c r="G330" s="110"/>
      <c r="H330" s="110"/>
      <c r="I330" s="110"/>
      <c r="J330" s="111"/>
      <c r="K330" s="110"/>
      <c r="L330" s="110"/>
      <c r="M330" s="110"/>
    </row>
    <row r="331" ht="15.75" customHeight="1">
      <c r="A331" s="107"/>
      <c r="B331" s="108" t="str">
        <f t="shared" si="1"/>
        <v/>
      </c>
      <c r="C331" s="109" t="str">
        <f t="shared" si="2"/>
        <v/>
      </c>
      <c r="D331" s="110"/>
      <c r="E331" s="110"/>
      <c r="F331" s="110"/>
      <c r="G331" s="110"/>
      <c r="H331" s="110"/>
      <c r="I331" s="110"/>
      <c r="J331" s="111"/>
      <c r="K331" s="110"/>
      <c r="L331" s="110"/>
      <c r="M331" s="110"/>
    </row>
    <row r="332" ht="15.75" customHeight="1">
      <c r="A332" s="107"/>
      <c r="B332" s="108" t="str">
        <f t="shared" si="1"/>
        <v/>
      </c>
      <c r="C332" s="109" t="str">
        <f t="shared" si="2"/>
        <v/>
      </c>
      <c r="D332" s="110"/>
      <c r="E332" s="110"/>
      <c r="F332" s="110"/>
      <c r="G332" s="110"/>
      <c r="H332" s="110"/>
      <c r="I332" s="110"/>
      <c r="J332" s="111"/>
      <c r="K332" s="110"/>
      <c r="L332" s="110"/>
      <c r="M332" s="110"/>
    </row>
    <row r="333" ht="15.75" customHeight="1">
      <c r="A333" s="107"/>
      <c r="B333" s="108" t="str">
        <f t="shared" si="1"/>
        <v/>
      </c>
      <c r="C333" s="109" t="str">
        <f t="shared" si="2"/>
        <v/>
      </c>
      <c r="D333" s="110"/>
      <c r="E333" s="110"/>
      <c r="F333" s="110"/>
      <c r="G333" s="110"/>
      <c r="H333" s="110"/>
      <c r="I333" s="110"/>
      <c r="J333" s="111"/>
      <c r="K333" s="110"/>
      <c r="L333" s="110"/>
      <c r="M333" s="110"/>
    </row>
    <row r="334" ht="15.75" customHeight="1">
      <c r="A334" s="107"/>
      <c r="B334" s="108" t="str">
        <f t="shared" si="1"/>
        <v/>
      </c>
      <c r="C334" s="109" t="str">
        <f t="shared" si="2"/>
        <v/>
      </c>
      <c r="D334" s="110"/>
      <c r="E334" s="110"/>
      <c r="F334" s="110"/>
      <c r="G334" s="110"/>
      <c r="H334" s="110"/>
      <c r="I334" s="110"/>
      <c r="J334" s="111"/>
      <c r="K334" s="110"/>
      <c r="L334" s="110"/>
      <c r="M334" s="110"/>
    </row>
    <row r="335" ht="15.75" customHeight="1">
      <c r="A335" s="107"/>
      <c r="B335" s="108" t="str">
        <f t="shared" si="1"/>
        <v/>
      </c>
      <c r="C335" s="109" t="str">
        <f t="shared" si="2"/>
        <v/>
      </c>
      <c r="D335" s="110"/>
      <c r="E335" s="110"/>
      <c r="F335" s="110"/>
      <c r="G335" s="110"/>
      <c r="H335" s="110"/>
      <c r="I335" s="110"/>
      <c r="J335" s="111"/>
      <c r="K335" s="110"/>
      <c r="L335" s="110"/>
      <c r="M335" s="110"/>
    </row>
    <row r="336" ht="15.75" customHeight="1">
      <c r="A336" s="107"/>
      <c r="B336" s="108" t="str">
        <f t="shared" si="1"/>
        <v/>
      </c>
      <c r="C336" s="109" t="str">
        <f t="shared" si="2"/>
        <v/>
      </c>
      <c r="D336" s="110"/>
      <c r="E336" s="110"/>
      <c r="F336" s="110"/>
      <c r="G336" s="110"/>
      <c r="H336" s="110"/>
      <c r="I336" s="110"/>
      <c r="J336" s="111"/>
      <c r="K336" s="110"/>
      <c r="L336" s="110"/>
      <c r="M336" s="110"/>
    </row>
    <row r="337" ht="15.75" customHeight="1">
      <c r="A337" s="107"/>
      <c r="B337" s="108" t="str">
        <f t="shared" si="1"/>
        <v/>
      </c>
      <c r="C337" s="109" t="str">
        <f t="shared" si="2"/>
        <v/>
      </c>
      <c r="D337" s="110"/>
      <c r="E337" s="110"/>
      <c r="F337" s="110"/>
      <c r="G337" s="110"/>
      <c r="H337" s="110"/>
      <c r="I337" s="110"/>
      <c r="J337" s="111"/>
      <c r="K337" s="110"/>
      <c r="L337" s="110"/>
      <c r="M337" s="110"/>
    </row>
    <row r="338" ht="15.75" customHeight="1">
      <c r="A338" s="107"/>
      <c r="B338" s="108" t="str">
        <f t="shared" si="1"/>
        <v/>
      </c>
      <c r="C338" s="109" t="str">
        <f t="shared" si="2"/>
        <v/>
      </c>
      <c r="D338" s="110"/>
      <c r="E338" s="110"/>
      <c r="F338" s="110"/>
      <c r="G338" s="110"/>
      <c r="H338" s="110"/>
      <c r="I338" s="110"/>
      <c r="J338" s="111"/>
      <c r="K338" s="110"/>
      <c r="L338" s="110"/>
      <c r="M338" s="110"/>
    </row>
    <row r="339" ht="15.75" customHeight="1">
      <c r="A339" s="107"/>
      <c r="B339" s="108" t="str">
        <f t="shared" si="1"/>
        <v/>
      </c>
      <c r="C339" s="109" t="str">
        <f t="shared" si="2"/>
        <v/>
      </c>
      <c r="D339" s="110"/>
      <c r="E339" s="110"/>
      <c r="F339" s="110"/>
      <c r="G339" s="110"/>
      <c r="H339" s="110"/>
      <c r="I339" s="110"/>
      <c r="J339" s="111"/>
      <c r="K339" s="110"/>
      <c r="L339" s="110"/>
      <c r="M339" s="110"/>
    </row>
    <row r="340" ht="15.75" customHeight="1">
      <c r="A340" s="107"/>
      <c r="B340" s="108" t="str">
        <f t="shared" si="1"/>
        <v/>
      </c>
      <c r="C340" s="109" t="str">
        <f t="shared" si="2"/>
        <v/>
      </c>
      <c r="D340" s="110"/>
      <c r="E340" s="110"/>
      <c r="F340" s="110"/>
      <c r="G340" s="110"/>
      <c r="H340" s="110"/>
      <c r="I340" s="110"/>
      <c r="J340" s="111"/>
      <c r="K340" s="110"/>
      <c r="L340" s="110"/>
      <c r="M340" s="110"/>
    </row>
    <row r="341" ht="15.75" customHeight="1">
      <c r="A341" s="107"/>
      <c r="B341" s="108" t="str">
        <f t="shared" si="1"/>
        <v/>
      </c>
      <c r="C341" s="109" t="str">
        <f t="shared" si="2"/>
        <v/>
      </c>
      <c r="D341" s="110"/>
      <c r="E341" s="110"/>
      <c r="F341" s="110"/>
      <c r="G341" s="110"/>
      <c r="H341" s="110"/>
      <c r="I341" s="110"/>
      <c r="J341" s="111"/>
      <c r="K341" s="110"/>
      <c r="L341" s="110"/>
      <c r="M341" s="110"/>
    </row>
    <row r="342" ht="15.75" customHeight="1">
      <c r="A342" s="107"/>
      <c r="B342" s="108" t="str">
        <f t="shared" si="1"/>
        <v/>
      </c>
      <c r="C342" s="109" t="str">
        <f t="shared" si="2"/>
        <v/>
      </c>
      <c r="D342" s="110"/>
      <c r="E342" s="110"/>
      <c r="F342" s="110"/>
      <c r="G342" s="110"/>
      <c r="H342" s="110"/>
      <c r="I342" s="110"/>
      <c r="J342" s="111"/>
      <c r="K342" s="110"/>
      <c r="L342" s="110"/>
      <c r="M342" s="110"/>
    </row>
    <row r="343" ht="15.75" customHeight="1">
      <c r="A343" s="107"/>
      <c r="B343" s="108" t="str">
        <f t="shared" si="1"/>
        <v/>
      </c>
      <c r="C343" s="109" t="str">
        <f t="shared" si="2"/>
        <v/>
      </c>
      <c r="D343" s="110"/>
      <c r="E343" s="110"/>
      <c r="F343" s="110"/>
      <c r="G343" s="110"/>
      <c r="H343" s="110"/>
      <c r="I343" s="110"/>
      <c r="J343" s="111"/>
      <c r="K343" s="110"/>
      <c r="L343" s="110"/>
      <c r="M343" s="110"/>
    </row>
    <row r="344" ht="15.75" customHeight="1">
      <c r="A344" s="107"/>
      <c r="B344" s="108" t="str">
        <f t="shared" si="1"/>
        <v/>
      </c>
      <c r="C344" s="109" t="str">
        <f t="shared" si="2"/>
        <v/>
      </c>
      <c r="D344" s="110"/>
      <c r="E344" s="110"/>
      <c r="F344" s="110"/>
      <c r="G344" s="110"/>
      <c r="H344" s="110"/>
      <c r="I344" s="110"/>
      <c r="J344" s="111"/>
      <c r="K344" s="110"/>
      <c r="L344" s="110"/>
      <c r="M344" s="110"/>
    </row>
    <row r="345" ht="15.75" customHeight="1">
      <c r="A345" s="107"/>
      <c r="B345" s="108" t="str">
        <f t="shared" si="1"/>
        <v/>
      </c>
      <c r="C345" s="109" t="str">
        <f t="shared" si="2"/>
        <v/>
      </c>
      <c r="D345" s="110"/>
      <c r="E345" s="110"/>
      <c r="F345" s="110"/>
      <c r="G345" s="110"/>
      <c r="H345" s="110"/>
      <c r="I345" s="110"/>
      <c r="J345" s="111"/>
      <c r="K345" s="110"/>
      <c r="L345" s="110"/>
      <c r="M345" s="110"/>
    </row>
    <row r="346" ht="15.75" customHeight="1">
      <c r="A346" s="107"/>
      <c r="B346" s="108" t="str">
        <f t="shared" si="1"/>
        <v/>
      </c>
      <c r="C346" s="109" t="str">
        <f t="shared" si="2"/>
        <v/>
      </c>
      <c r="D346" s="110"/>
      <c r="E346" s="110"/>
      <c r="F346" s="110"/>
      <c r="G346" s="110"/>
      <c r="H346" s="110"/>
      <c r="I346" s="110"/>
      <c r="J346" s="111"/>
      <c r="K346" s="110"/>
      <c r="L346" s="110"/>
      <c r="M346" s="110"/>
    </row>
    <row r="347" ht="15.75" customHeight="1">
      <c r="A347" s="107"/>
      <c r="B347" s="108" t="str">
        <f t="shared" si="1"/>
        <v/>
      </c>
      <c r="C347" s="109" t="str">
        <f t="shared" si="2"/>
        <v/>
      </c>
      <c r="D347" s="110"/>
      <c r="E347" s="110"/>
      <c r="F347" s="110"/>
      <c r="G347" s="110"/>
      <c r="H347" s="110"/>
      <c r="I347" s="110"/>
      <c r="J347" s="111"/>
      <c r="K347" s="110"/>
      <c r="L347" s="110"/>
      <c r="M347" s="110"/>
    </row>
    <row r="348" ht="15.75" customHeight="1">
      <c r="A348" s="107"/>
      <c r="B348" s="108" t="str">
        <f t="shared" si="1"/>
        <v/>
      </c>
      <c r="C348" s="109" t="str">
        <f t="shared" si="2"/>
        <v/>
      </c>
      <c r="D348" s="110"/>
      <c r="E348" s="110"/>
      <c r="F348" s="110"/>
      <c r="G348" s="110"/>
      <c r="H348" s="110"/>
      <c r="I348" s="110"/>
      <c r="J348" s="111"/>
      <c r="K348" s="110"/>
      <c r="L348" s="110"/>
      <c r="M348" s="110"/>
    </row>
    <row r="349" ht="15.75" customHeight="1">
      <c r="A349" s="107"/>
      <c r="B349" s="108" t="str">
        <f t="shared" si="1"/>
        <v/>
      </c>
      <c r="C349" s="109" t="str">
        <f t="shared" si="2"/>
        <v/>
      </c>
      <c r="D349" s="110"/>
      <c r="E349" s="110"/>
      <c r="F349" s="110"/>
      <c r="G349" s="110"/>
      <c r="H349" s="110"/>
      <c r="I349" s="110"/>
      <c r="J349" s="111"/>
      <c r="K349" s="110"/>
      <c r="L349" s="110"/>
      <c r="M349" s="110"/>
    </row>
    <row r="350" ht="15.75" customHeight="1">
      <c r="A350" s="107"/>
      <c r="B350" s="108" t="str">
        <f t="shared" si="1"/>
        <v/>
      </c>
      <c r="C350" s="109" t="str">
        <f t="shared" si="2"/>
        <v/>
      </c>
      <c r="D350" s="110"/>
      <c r="E350" s="110"/>
      <c r="F350" s="110"/>
      <c r="G350" s="110"/>
      <c r="H350" s="110"/>
      <c r="I350" s="110"/>
      <c r="J350" s="111"/>
      <c r="K350" s="110"/>
      <c r="L350" s="110"/>
      <c r="M350" s="110"/>
    </row>
    <row r="351" ht="15.75" customHeight="1">
      <c r="A351" s="107"/>
      <c r="B351" s="108" t="str">
        <f t="shared" si="1"/>
        <v/>
      </c>
      <c r="C351" s="109" t="str">
        <f t="shared" si="2"/>
        <v/>
      </c>
      <c r="D351" s="110"/>
      <c r="E351" s="110"/>
      <c r="F351" s="110"/>
      <c r="G351" s="110"/>
      <c r="H351" s="110"/>
      <c r="I351" s="110"/>
      <c r="J351" s="111"/>
      <c r="K351" s="110"/>
      <c r="L351" s="110"/>
      <c r="M351" s="110"/>
    </row>
    <row r="352" ht="15.75" customHeight="1">
      <c r="A352" s="107"/>
      <c r="B352" s="108" t="str">
        <f t="shared" si="1"/>
        <v/>
      </c>
      <c r="C352" s="109" t="str">
        <f t="shared" si="2"/>
        <v/>
      </c>
      <c r="D352" s="110"/>
      <c r="E352" s="110"/>
      <c r="F352" s="110"/>
      <c r="G352" s="110"/>
      <c r="H352" s="110"/>
      <c r="I352" s="110"/>
      <c r="J352" s="111"/>
      <c r="K352" s="110"/>
      <c r="L352" s="110"/>
      <c r="M352" s="110"/>
    </row>
    <row r="353" ht="15.75" customHeight="1">
      <c r="A353" s="107"/>
      <c r="B353" s="108" t="str">
        <f t="shared" si="1"/>
        <v/>
      </c>
      <c r="C353" s="109" t="str">
        <f t="shared" si="2"/>
        <v/>
      </c>
      <c r="D353" s="110"/>
      <c r="E353" s="110"/>
      <c r="F353" s="110"/>
      <c r="G353" s="110"/>
      <c r="H353" s="110"/>
      <c r="I353" s="110"/>
      <c r="J353" s="111"/>
      <c r="K353" s="110"/>
      <c r="L353" s="110"/>
      <c r="M353" s="110"/>
    </row>
    <row r="354" ht="15.75" customHeight="1">
      <c r="A354" s="107"/>
      <c r="B354" s="108" t="str">
        <f t="shared" si="1"/>
        <v/>
      </c>
      <c r="C354" s="109" t="str">
        <f t="shared" si="2"/>
        <v/>
      </c>
      <c r="D354" s="110"/>
      <c r="E354" s="110"/>
      <c r="F354" s="110"/>
      <c r="G354" s="110"/>
      <c r="H354" s="110"/>
      <c r="I354" s="110"/>
      <c r="J354" s="111"/>
      <c r="K354" s="110"/>
      <c r="L354" s="110"/>
      <c r="M354" s="110"/>
    </row>
    <row r="355" ht="15.75" customHeight="1">
      <c r="A355" s="107"/>
      <c r="B355" s="108" t="str">
        <f t="shared" si="1"/>
        <v/>
      </c>
      <c r="C355" s="109" t="str">
        <f t="shared" si="2"/>
        <v/>
      </c>
      <c r="D355" s="110"/>
      <c r="E355" s="110"/>
      <c r="F355" s="110"/>
      <c r="G355" s="110"/>
      <c r="H355" s="110"/>
      <c r="I355" s="110"/>
      <c r="J355" s="111"/>
      <c r="K355" s="110"/>
      <c r="L355" s="110"/>
      <c r="M355" s="110"/>
    </row>
    <row r="356" ht="15.75" customHeight="1">
      <c r="A356" s="107"/>
      <c r="B356" s="108" t="str">
        <f t="shared" si="1"/>
        <v/>
      </c>
      <c r="C356" s="109" t="str">
        <f t="shared" si="2"/>
        <v/>
      </c>
      <c r="D356" s="110"/>
      <c r="E356" s="110"/>
      <c r="F356" s="110"/>
      <c r="G356" s="110"/>
      <c r="H356" s="110"/>
      <c r="I356" s="110"/>
      <c r="J356" s="111"/>
      <c r="K356" s="110"/>
      <c r="L356" s="110"/>
      <c r="M356" s="110"/>
    </row>
    <row r="357" ht="15.75" customHeight="1">
      <c r="A357" s="107"/>
      <c r="B357" s="108" t="str">
        <f t="shared" si="1"/>
        <v/>
      </c>
      <c r="C357" s="109" t="str">
        <f t="shared" si="2"/>
        <v/>
      </c>
      <c r="D357" s="110"/>
      <c r="E357" s="110"/>
      <c r="F357" s="110"/>
      <c r="G357" s="110"/>
      <c r="H357" s="110"/>
      <c r="I357" s="110"/>
      <c r="J357" s="111"/>
      <c r="K357" s="110"/>
      <c r="L357" s="110"/>
      <c r="M357" s="110"/>
    </row>
    <row r="358" ht="15.75" customHeight="1">
      <c r="A358" s="107"/>
      <c r="B358" s="108" t="str">
        <f t="shared" si="1"/>
        <v/>
      </c>
      <c r="C358" s="109" t="str">
        <f t="shared" si="2"/>
        <v/>
      </c>
      <c r="D358" s="110"/>
      <c r="E358" s="110"/>
      <c r="F358" s="110"/>
      <c r="G358" s="110"/>
      <c r="H358" s="110"/>
      <c r="I358" s="110"/>
      <c r="J358" s="111"/>
      <c r="K358" s="110"/>
      <c r="L358" s="110"/>
      <c r="M358" s="110"/>
    </row>
    <row r="359" ht="15.75" customHeight="1">
      <c r="A359" s="107"/>
      <c r="B359" s="108" t="str">
        <f t="shared" si="1"/>
        <v/>
      </c>
      <c r="C359" s="109" t="str">
        <f t="shared" si="2"/>
        <v/>
      </c>
      <c r="D359" s="110"/>
      <c r="E359" s="110"/>
      <c r="F359" s="110"/>
      <c r="G359" s="110"/>
      <c r="H359" s="110"/>
      <c r="I359" s="110"/>
      <c r="J359" s="111"/>
      <c r="K359" s="110"/>
      <c r="L359" s="110"/>
      <c r="M359" s="110"/>
    </row>
    <row r="360" ht="15.75" customHeight="1">
      <c r="A360" s="107"/>
      <c r="B360" s="108" t="str">
        <f t="shared" si="1"/>
        <v/>
      </c>
      <c r="C360" s="109" t="str">
        <f t="shared" si="2"/>
        <v/>
      </c>
      <c r="D360" s="110"/>
      <c r="E360" s="110"/>
      <c r="F360" s="110"/>
      <c r="G360" s="110"/>
      <c r="H360" s="110"/>
      <c r="I360" s="110"/>
      <c r="J360" s="111"/>
      <c r="K360" s="110"/>
      <c r="L360" s="110"/>
      <c r="M360" s="110"/>
    </row>
    <row r="361" ht="15.75" customHeight="1">
      <c r="A361" s="107"/>
      <c r="B361" s="108" t="str">
        <f t="shared" si="1"/>
        <v/>
      </c>
      <c r="C361" s="109" t="str">
        <f t="shared" si="2"/>
        <v/>
      </c>
      <c r="D361" s="110"/>
      <c r="E361" s="110"/>
      <c r="F361" s="110"/>
      <c r="G361" s="110"/>
      <c r="H361" s="110"/>
      <c r="I361" s="110"/>
      <c r="J361" s="111"/>
      <c r="K361" s="110"/>
      <c r="L361" s="110"/>
      <c r="M361" s="110"/>
    </row>
    <row r="362" ht="15.75" customHeight="1">
      <c r="A362" s="107"/>
      <c r="B362" s="108" t="str">
        <f t="shared" si="1"/>
        <v/>
      </c>
      <c r="C362" s="109" t="str">
        <f t="shared" si="2"/>
        <v/>
      </c>
      <c r="D362" s="110"/>
      <c r="E362" s="110"/>
      <c r="F362" s="110"/>
      <c r="G362" s="110"/>
      <c r="H362" s="110"/>
      <c r="I362" s="110"/>
      <c r="J362" s="111"/>
      <c r="K362" s="110"/>
      <c r="L362" s="110"/>
      <c r="M362" s="110"/>
    </row>
    <row r="363" ht="15.75" customHeight="1">
      <c r="A363" s="107"/>
      <c r="B363" s="108" t="str">
        <f t="shared" si="1"/>
        <v/>
      </c>
      <c r="C363" s="109" t="str">
        <f t="shared" si="2"/>
        <v/>
      </c>
      <c r="D363" s="110"/>
      <c r="E363" s="110"/>
      <c r="F363" s="110"/>
      <c r="G363" s="110"/>
      <c r="H363" s="110"/>
      <c r="I363" s="110"/>
      <c r="J363" s="111"/>
      <c r="K363" s="110"/>
      <c r="L363" s="110"/>
      <c r="M363" s="110"/>
    </row>
    <row r="364" ht="15.75" customHeight="1">
      <c r="A364" s="107"/>
      <c r="B364" s="108" t="str">
        <f t="shared" si="1"/>
        <v/>
      </c>
      <c r="C364" s="109" t="str">
        <f t="shared" si="2"/>
        <v/>
      </c>
      <c r="D364" s="110"/>
      <c r="E364" s="110"/>
      <c r="F364" s="110"/>
      <c r="G364" s="110"/>
      <c r="H364" s="110"/>
      <c r="I364" s="110"/>
      <c r="J364" s="111"/>
      <c r="K364" s="110"/>
      <c r="L364" s="110"/>
      <c r="M364" s="110"/>
    </row>
    <row r="365" ht="15.75" customHeight="1">
      <c r="A365" s="107"/>
      <c r="B365" s="108" t="str">
        <f t="shared" si="1"/>
        <v/>
      </c>
      <c r="C365" s="109" t="str">
        <f t="shared" si="2"/>
        <v/>
      </c>
      <c r="D365" s="110"/>
      <c r="E365" s="110"/>
      <c r="F365" s="110"/>
      <c r="G365" s="110"/>
      <c r="H365" s="110"/>
      <c r="I365" s="110"/>
      <c r="J365" s="111"/>
      <c r="K365" s="110"/>
      <c r="L365" s="110"/>
      <c r="M365" s="110"/>
    </row>
    <row r="366" ht="15.75" customHeight="1">
      <c r="A366" s="107"/>
      <c r="B366" s="108" t="str">
        <f t="shared" si="1"/>
        <v/>
      </c>
      <c r="C366" s="109" t="str">
        <f t="shared" si="2"/>
        <v/>
      </c>
      <c r="D366" s="110"/>
      <c r="E366" s="110"/>
      <c r="F366" s="110"/>
      <c r="G366" s="110"/>
      <c r="H366" s="110"/>
      <c r="I366" s="110"/>
      <c r="J366" s="111"/>
      <c r="K366" s="110"/>
      <c r="L366" s="110"/>
      <c r="M366" s="110"/>
    </row>
    <row r="367" ht="15.75" customHeight="1">
      <c r="A367" s="107"/>
      <c r="B367" s="108" t="str">
        <f t="shared" si="1"/>
        <v/>
      </c>
      <c r="C367" s="109" t="str">
        <f t="shared" si="2"/>
        <v/>
      </c>
      <c r="D367" s="110"/>
      <c r="E367" s="110"/>
      <c r="F367" s="110"/>
      <c r="G367" s="110"/>
      <c r="H367" s="110"/>
      <c r="I367" s="110"/>
      <c r="J367" s="111"/>
      <c r="K367" s="110"/>
      <c r="L367" s="110"/>
      <c r="M367" s="110"/>
    </row>
    <row r="368" ht="15.75" customHeight="1">
      <c r="A368" s="107"/>
      <c r="B368" s="108" t="str">
        <f t="shared" si="1"/>
        <v/>
      </c>
      <c r="C368" s="109" t="str">
        <f t="shared" si="2"/>
        <v/>
      </c>
      <c r="D368" s="110"/>
      <c r="E368" s="110"/>
      <c r="F368" s="110"/>
      <c r="G368" s="110"/>
      <c r="H368" s="110"/>
      <c r="I368" s="110"/>
      <c r="J368" s="111"/>
      <c r="K368" s="110"/>
      <c r="L368" s="110"/>
      <c r="M368" s="110"/>
    </row>
    <row r="369" ht="15.75" customHeight="1">
      <c r="A369" s="107"/>
      <c r="B369" s="108" t="str">
        <f t="shared" si="1"/>
        <v/>
      </c>
      <c r="C369" s="109" t="str">
        <f t="shared" si="2"/>
        <v/>
      </c>
      <c r="D369" s="110"/>
      <c r="E369" s="110"/>
      <c r="F369" s="110"/>
      <c r="G369" s="110"/>
      <c r="H369" s="110"/>
      <c r="I369" s="110"/>
      <c r="J369" s="111"/>
      <c r="K369" s="110"/>
      <c r="L369" s="110"/>
      <c r="M369" s="110"/>
    </row>
    <row r="370" ht="15.75" customHeight="1">
      <c r="A370" s="107"/>
      <c r="B370" s="108" t="str">
        <f t="shared" si="1"/>
        <v/>
      </c>
      <c r="C370" s="109" t="str">
        <f t="shared" si="2"/>
        <v/>
      </c>
      <c r="D370" s="110"/>
      <c r="E370" s="110"/>
      <c r="F370" s="110"/>
      <c r="G370" s="110"/>
      <c r="H370" s="110"/>
      <c r="I370" s="110"/>
      <c r="J370" s="111"/>
      <c r="K370" s="110"/>
      <c r="L370" s="110"/>
      <c r="M370" s="110"/>
    </row>
    <row r="371" ht="15.75" customHeight="1">
      <c r="A371" s="107"/>
      <c r="B371" s="108" t="str">
        <f t="shared" si="1"/>
        <v/>
      </c>
      <c r="C371" s="109" t="str">
        <f t="shared" si="2"/>
        <v/>
      </c>
      <c r="D371" s="110"/>
      <c r="E371" s="110"/>
      <c r="F371" s="110"/>
      <c r="G371" s="110"/>
      <c r="H371" s="110"/>
      <c r="I371" s="110"/>
      <c r="J371" s="111"/>
      <c r="K371" s="110"/>
      <c r="L371" s="110"/>
      <c r="M371" s="110"/>
    </row>
    <row r="372" ht="15.75" customHeight="1">
      <c r="A372" s="107"/>
      <c r="B372" s="108" t="str">
        <f t="shared" si="1"/>
        <v/>
      </c>
      <c r="C372" s="109" t="str">
        <f t="shared" si="2"/>
        <v/>
      </c>
      <c r="D372" s="110"/>
      <c r="E372" s="110"/>
      <c r="F372" s="110"/>
      <c r="G372" s="110"/>
      <c r="H372" s="110"/>
      <c r="I372" s="110"/>
      <c r="J372" s="111"/>
      <c r="K372" s="110"/>
      <c r="L372" s="110"/>
      <c r="M372" s="110"/>
    </row>
    <row r="373" ht="15.75" customHeight="1">
      <c r="A373" s="107"/>
      <c r="B373" s="108" t="str">
        <f t="shared" si="1"/>
        <v/>
      </c>
      <c r="C373" s="109" t="str">
        <f t="shared" si="2"/>
        <v/>
      </c>
      <c r="D373" s="110"/>
      <c r="E373" s="110"/>
      <c r="F373" s="110"/>
      <c r="G373" s="110"/>
      <c r="H373" s="110"/>
      <c r="I373" s="110"/>
      <c r="J373" s="111"/>
      <c r="K373" s="110"/>
      <c r="L373" s="110"/>
      <c r="M373" s="110"/>
    </row>
    <row r="374" ht="15.75" customHeight="1">
      <c r="A374" s="107"/>
      <c r="B374" s="108" t="str">
        <f t="shared" si="1"/>
        <v/>
      </c>
      <c r="C374" s="109" t="str">
        <f t="shared" si="2"/>
        <v/>
      </c>
      <c r="D374" s="110"/>
      <c r="E374" s="110"/>
      <c r="F374" s="110"/>
      <c r="G374" s="110"/>
      <c r="H374" s="110"/>
      <c r="I374" s="110"/>
      <c r="J374" s="111"/>
      <c r="K374" s="110"/>
      <c r="L374" s="110"/>
      <c r="M374" s="110"/>
    </row>
    <row r="375" ht="15.75" customHeight="1">
      <c r="A375" s="107"/>
      <c r="B375" s="108" t="str">
        <f t="shared" si="1"/>
        <v/>
      </c>
      <c r="C375" s="109" t="str">
        <f t="shared" si="2"/>
        <v/>
      </c>
      <c r="D375" s="110"/>
      <c r="E375" s="110"/>
      <c r="F375" s="110"/>
      <c r="G375" s="110"/>
      <c r="H375" s="110"/>
      <c r="I375" s="110"/>
      <c r="J375" s="111"/>
      <c r="K375" s="110"/>
      <c r="L375" s="110"/>
      <c r="M375" s="110"/>
    </row>
    <row r="376" ht="15.75" customHeight="1">
      <c r="A376" s="107"/>
      <c r="B376" s="108" t="str">
        <f t="shared" si="1"/>
        <v/>
      </c>
      <c r="C376" s="109" t="str">
        <f t="shared" si="2"/>
        <v/>
      </c>
      <c r="D376" s="110"/>
      <c r="E376" s="110"/>
      <c r="F376" s="110"/>
      <c r="G376" s="110"/>
      <c r="H376" s="110"/>
      <c r="I376" s="110"/>
      <c r="J376" s="111"/>
      <c r="K376" s="110"/>
      <c r="L376" s="110"/>
      <c r="M376" s="110"/>
    </row>
    <row r="377" ht="15.75" customHeight="1">
      <c r="A377" s="107"/>
      <c r="B377" s="108" t="str">
        <f t="shared" si="1"/>
        <v/>
      </c>
      <c r="C377" s="109" t="str">
        <f t="shared" si="2"/>
        <v/>
      </c>
      <c r="D377" s="110"/>
      <c r="E377" s="110"/>
      <c r="F377" s="110"/>
      <c r="G377" s="110"/>
      <c r="H377" s="110"/>
      <c r="I377" s="110"/>
      <c r="J377" s="111"/>
      <c r="K377" s="110"/>
      <c r="L377" s="110"/>
      <c r="M377" s="110"/>
    </row>
    <row r="378" ht="15.75" customHeight="1">
      <c r="A378" s="107"/>
      <c r="B378" s="108" t="str">
        <f t="shared" si="1"/>
        <v/>
      </c>
      <c r="C378" s="109" t="str">
        <f t="shared" si="2"/>
        <v/>
      </c>
      <c r="D378" s="110"/>
      <c r="E378" s="110"/>
      <c r="F378" s="110"/>
      <c r="G378" s="110"/>
      <c r="H378" s="110"/>
      <c r="I378" s="110"/>
      <c r="J378" s="111"/>
      <c r="K378" s="110"/>
      <c r="L378" s="110"/>
      <c r="M378" s="110"/>
    </row>
    <row r="379" ht="15.75" customHeight="1">
      <c r="A379" s="107"/>
      <c r="B379" s="108" t="str">
        <f t="shared" si="1"/>
        <v/>
      </c>
      <c r="C379" s="109" t="str">
        <f t="shared" si="2"/>
        <v/>
      </c>
      <c r="D379" s="110"/>
      <c r="E379" s="110"/>
      <c r="F379" s="110"/>
      <c r="G379" s="110"/>
      <c r="H379" s="110"/>
      <c r="I379" s="110"/>
      <c r="J379" s="111"/>
      <c r="K379" s="110"/>
      <c r="L379" s="110"/>
      <c r="M379" s="110"/>
    </row>
    <row r="380" ht="15.75" customHeight="1">
      <c r="A380" s="107"/>
      <c r="B380" s="108" t="str">
        <f t="shared" si="1"/>
        <v/>
      </c>
      <c r="C380" s="109" t="str">
        <f t="shared" si="2"/>
        <v/>
      </c>
      <c r="D380" s="110"/>
      <c r="E380" s="110"/>
      <c r="F380" s="110"/>
      <c r="G380" s="110"/>
      <c r="H380" s="110"/>
      <c r="I380" s="110"/>
      <c r="J380" s="111"/>
      <c r="K380" s="110"/>
      <c r="L380" s="110"/>
      <c r="M380" s="110"/>
    </row>
    <row r="381" ht="15.75" customHeight="1">
      <c r="A381" s="107"/>
      <c r="B381" s="108" t="str">
        <f t="shared" si="1"/>
        <v/>
      </c>
      <c r="C381" s="109" t="str">
        <f t="shared" si="2"/>
        <v/>
      </c>
      <c r="D381" s="110"/>
      <c r="E381" s="110"/>
      <c r="F381" s="110"/>
      <c r="G381" s="110"/>
      <c r="H381" s="110"/>
      <c r="I381" s="110"/>
      <c r="J381" s="111"/>
      <c r="K381" s="110"/>
      <c r="L381" s="110"/>
      <c r="M381" s="110"/>
    </row>
    <row r="382" ht="15.75" customHeight="1">
      <c r="A382" s="107"/>
      <c r="B382" s="108" t="str">
        <f t="shared" si="1"/>
        <v/>
      </c>
      <c r="C382" s="109" t="str">
        <f t="shared" si="2"/>
        <v/>
      </c>
      <c r="D382" s="110"/>
      <c r="E382" s="110"/>
      <c r="F382" s="110"/>
      <c r="G382" s="110"/>
      <c r="H382" s="110"/>
      <c r="I382" s="110"/>
      <c r="J382" s="111"/>
      <c r="K382" s="110"/>
      <c r="L382" s="110"/>
      <c r="M382" s="110"/>
    </row>
    <row r="383" ht="15.75" customHeight="1">
      <c r="A383" s="107"/>
      <c r="B383" s="108" t="str">
        <f t="shared" si="1"/>
        <v/>
      </c>
      <c r="C383" s="109" t="str">
        <f t="shared" si="2"/>
        <v/>
      </c>
      <c r="D383" s="110"/>
      <c r="E383" s="110"/>
      <c r="F383" s="110"/>
      <c r="G383" s="110"/>
      <c r="H383" s="110"/>
      <c r="I383" s="110"/>
      <c r="J383" s="111"/>
      <c r="K383" s="110"/>
      <c r="L383" s="110"/>
      <c r="M383" s="110"/>
    </row>
    <row r="384" ht="15.75" customHeight="1">
      <c r="A384" s="107"/>
      <c r="B384" s="108" t="str">
        <f t="shared" si="1"/>
        <v/>
      </c>
      <c r="C384" s="109" t="str">
        <f t="shared" si="2"/>
        <v/>
      </c>
      <c r="D384" s="110"/>
      <c r="E384" s="110"/>
      <c r="F384" s="110"/>
      <c r="G384" s="110"/>
      <c r="H384" s="110"/>
      <c r="I384" s="110"/>
      <c r="J384" s="111"/>
      <c r="K384" s="110"/>
      <c r="L384" s="110"/>
      <c r="M384" s="110"/>
    </row>
    <row r="385" ht="15.75" customHeight="1">
      <c r="A385" s="107"/>
      <c r="B385" s="108" t="str">
        <f t="shared" si="1"/>
        <v/>
      </c>
      <c r="C385" s="109" t="str">
        <f t="shared" si="2"/>
        <v/>
      </c>
      <c r="D385" s="110"/>
      <c r="E385" s="110"/>
      <c r="F385" s="110"/>
      <c r="G385" s="110"/>
      <c r="H385" s="110"/>
      <c r="I385" s="110"/>
      <c r="J385" s="111"/>
      <c r="K385" s="110"/>
      <c r="L385" s="110"/>
      <c r="M385" s="110"/>
    </row>
    <row r="386" ht="15.75" customHeight="1">
      <c r="A386" s="107"/>
      <c r="B386" s="108" t="str">
        <f t="shared" si="1"/>
        <v/>
      </c>
      <c r="C386" s="109" t="str">
        <f t="shared" si="2"/>
        <v/>
      </c>
      <c r="D386" s="110"/>
      <c r="E386" s="110"/>
      <c r="F386" s="110"/>
      <c r="G386" s="110"/>
      <c r="H386" s="110"/>
      <c r="I386" s="110"/>
      <c r="J386" s="111"/>
      <c r="K386" s="110"/>
      <c r="L386" s="110"/>
      <c r="M386" s="110"/>
    </row>
    <row r="387" ht="15.75" customHeight="1">
      <c r="A387" s="107"/>
      <c r="B387" s="108" t="str">
        <f t="shared" si="1"/>
        <v/>
      </c>
      <c r="C387" s="109" t="str">
        <f t="shared" si="2"/>
        <v/>
      </c>
      <c r="D387" s="110"/>
      <c r="E387" s="110"/>
      <c r="F387" s="110"/>
      <c r="G387" s="110"/>
      <c r="H387" s="110"/>
      <c r="I387" s="110"/>
      <c r="J387" s="111"/>
      <c r="K387" s="110"/>
      <c r="L387" s="110"/>
      <c r="M387" s="110"/>
    </row>
    <row r="388" ht="15.75" customHeight="1">
      <c r="A388" s="107"/>
      <c r="B388" s="108" t="str">
        <f t="shared" si="1"/>
        <v/>
      </c>
      <c r="C388" s="109" t="str">
        <f t="shared" si="2"/>
        <v/>
      </c>
      <c r="D388" s="110"/>
      <c r="E388" s="110"/>
      <c r="F388" s="110"/>
      <c r="G388" s="110"/>
      <c r="H388" s="110"/>
      <c r="I388" s="110"/>
      <c r="J388" s="111"/>
      <c r="K388" s="110"/>
      <c r="L388" s="110"/>
      <c r="M388" s="110"/>
    </row>
    <row r="389" ht="15.75" customHeight="1">
      <c r="A389" s="107"/>
      <c r="B389" s="108" t="str">
        <f t="shared" si="1"/>
        <v/>
      </c>
      <c r="C389" s="109" t="str">
        <f t="shared" si="2"/>
        <v/>
      </c>
      <c r="D389" s="110"/>
      <c r="E389" s="110"/>
      <c r="F389" s="110"/>
      <c r="G389" s="110"/>
      <c r="H389" s="110"/>
      <c r="I389" s="110"/>
      <c r="J389" s="111"/>
      <c r="K389" s="110"/>
      <c r="L389" s="110"/>
      <c r="M389" s="110"/>
    </row>
    <row r="390" ht="15.75" customHeight="1">
      <c r="A390" s="107"/>
      <c r="B390" s="108" t="str">
        <f t="shared" si="1"/>
        <v/>
      </c>
      <c r="C390" s="109" t="str">
        <f t="shared" si="2"/>
        <v/>
      </c>
      <c r="D390" s="110"/>
      <c r="E390" s="110"/>
      <c r="F390" s="110"/>
      <c r="G390" s="110"/>
      <c r="H390" s="110"/>
      <c r="I390" s="110"/>
      <c r="J390" s="111"/>
      <c r="K390" s="110"/>
      <c r="L390" s="110"/>
      <c r="M390" s="110"/>
    </row>
    <row r="391" ht="15.75" customHeight="1">
      <c r="A391" s="107"/>
      <c r="B391" s="108" t="str">
        <f t="shared" si="1"/>
        <v/>
      </c>
      <c r="C391" s="109" t="str">
        <f t="shared" si="2"/>
        <v/>
      </c>
      <c r="D391" s="110"/>
      <c r="E391" s="110"/>
      <c r="F391" s="110"/>
      <c r="G391" s="110"/>
      <c r="H391" s="110"/>
      <c r="I391" s="110"/>
      <c r="J391" s="111"/>
      <c r="K391" s="110"/>
      <c r="L391" s="110"/>
      <c r="M391" s="110"/>
    </row>
    <row r="392" ht="15.75" customHeight="1">
      <c r="A392" s="107"/>
      <c r="B392" s="108" t="str">
        <f t="shared" si="1"/>
        <v/>
      </c>
      <c r="C392" s="109" t="str">
        <f t="shared" si="2"/>
        <v/>
      </c>
      <c r="D392" s="110"/>
      <c r="E392" s="110"/>
      <c r="F392" s="110"/>
      <c r="G392" s="110"/>
      <c r="H392" s="110"/>
      <c r="I392" s="110"/>
      <c r="J392" s="111"/>
      <c r="K392" s="110"/>
      <c r="L392" s="110"/>
      <c r="M392" s="110"/>
    </row>
    <row r="393" ht="15.75" customHeight="1">
      <c r="A393" s="107"/>
      <c r="B393" s="108" t="str">
        <f t="shared" si="1"/>
        <v/>
      </c>
      <c r="C393" s="109" t="str">
        <f t="shared" si="2"/>
        <v/>
      </c>
      <c r="D393" s="110"/>
      <c r="E393" s="110"/>
      <c r="F393" s="110"/>
      <c r="G393" s="110"/>
      <c r="H393" s="110"/>
      <c r="I393" s="110"/>
      <c r="J393" s="111"/>
      <c r="K393" s="110"/>
      <c r="L393" s="110"/>
      <c r="M393" s="110"/>
    </row>
    <row r="394" ht="15.75" customHeight="1">
      <c r="A394" s="107"/>
      <c r="B394" s="108" t="str">
        <f t="shared" si="1"/>
        <v/>
      </c>
      <c r="C394" s="109" t="str">
        <f t="shared" si="2"/>
        <v/>
      </c>
      <c r="D394" s="110"/>
      <c r="E394" s="110"/>
      <c r="F394" s="110"/>
      <c r="G394" s="110"/>
      <c r="H394" s="110"/>
      <c r="I394" s="110"/>
      <c r="J394" s="111"/>
      <c r="K394" s="110"/>
      <c r="L394" s="110"/>
      <c r="M394" s="110"/>
    </row>
    <row r="395" ht="15.75" customHeight="1">
      <c r="A395" s="107"/>
      <c r="B395" s="108" t="str">
        <f t="shared" si="1"/>
        <v/>
      </c>
      <c r="C395" s="109" t="str">
        <f t="shared" si="2"/>
        <v/>
      </c>
      <c r="D395" s="110"/>
      <c r="E395" s="110"/>
      <c r="F395" s="110"/>
      <c r="G395" s="110"/>
      <c r="H395" s="110"/>
      <c r="I395" s="110"/>
      <c r="J395" s="111"/>
      <c r="K395" s="110"/>
      <c r="L395" s="110"/>
      <c r="M395" s="110"/>
    </row>
    <row r="396" ht="15.75" customHeight="1">
      <c r="A396" s="107"/>
      <c r="B396" s="108" t="str">
        <f t="shared" si="1"/>
        <v/>
      </c>
      <c r="C396" s="109" t="str">
        <f t="shared" si="2"/>
        <v/>
      </c>
      <c r="D396" s="110"/>
      <c r="E396" s="110"/>
      <c r="F396" s="110"/>
      <c r="G396" s="110"/>
      <c r="H396" s="110"/>
      <c r="I396" s="110"/>
      <c r="J396" s="111"/>
      <c r="K396" s="110"/>
      <c r="L396" s="110"/>
      <c r="M396" s="110"/>
    </row>
    <row r="397" ht="15.75" customHeight="1">
      <c r="A397" s="107"/>
      <c r="B397" s="108" t="str">
        <f t="shared" si="1"/>
        <v/>
      </c>
      <c r="C397" s="109" t="str">
        <f t="shared" si="2"/>
        <v/>
      </c>
      <c r="D397" s="110"/>
      <c r="E397" s="110"/>
      <c r="F397" s="110"/>
      <c r="G397" s="110"/>
      <c r="H397" s="110"/>
      <c r="I397" s="110"/>
      <c r="J397" s="111"/>
      <c r="K397" s="110"/>
      <c r="L397" s="110"/>
      <c r="M397" s="110"/>
    </row>
    <row r="398" ht="15.75" customHeight="1">
      <c r="A398" s="107"/>
      <c r="B398" s="108" t="str">
        <f t="shared" si="1"/>
        <v/>
      </c>
      <c r="C398" s="109" t="str">
        <f t="shared" si="2"/>
        <v/>
      </c>
      <c r="D398" s="110"/>
      <c r="E398" s="110"/>
      <c r="F398" s="110"/>
      <c r="G398" s="110"/>
      <c r="H398" s="110"/>
      <c r="I398" s="110"/>
      <c r="J398" s="111"/>
      <c r="K398" s="110"/>
      <c r="L398" s="110"/>
      <c r="M398" s="110"/>
    </row>
    <row r="399" ht="15.75" customHeight="1">
      <c r="A399" s="107"/>
      <c r="B399" s="108" t="str">
        <f t="shared" si="1"/>
        <v/>
      </c>
      <c r="C399" s="109" t="str">
        <f t="shared" si="2"/>
        <v/>
      </c>
      <c r="D399" s="110"/>
      <c r="E399" s="110"/>
      <c r="F399" s="110"/>
      <c r="G399" s="110"/>
      <c r="H399" s="110"/>
      <c r="I399" s="110"/>
      <c r="J399" s="111"/>
      <c r="K399" s="110"/>
      <c r="L399" s="110"/>
      <c r="M399" s="110"/>
    </row>
    <row r="400" ht="15.75" customHeight="1">
      <c r="A400" s="107"/>
      <c r="B400" s="108" t="str">
        <f t="shared" si="1"/>
        <v/>
      </c>
      <c r="C400" s="109" t="str">
        <f t="shared" si="2"/>
        <v/>
      </c>
      <c r="D400" s="110"/>
      <c r="E400" s="110"/>
      <c r="F400" s="110"/>
      <c r="G400" s="110"/>
      <c r="H400" s="110"/>
      <c r="I400" s="110"/>
      <c r="J400" s="111"/>
      <c r="K400" s="110"/>
      <c r="L400" s="110"/>
      <c r="M400" s="110"/>
    </row>
    <row r="401" ht="15.75" customHeight="1">
      <c r="A401" s="107"/>
      <c r="B401" s="108" t="str">
        <f t="shared" si="1"/>
        <v/>
      </c>
      <c r="C401" s="109" t="str">
        <f t="shared" si="2"/>
        <v/>
      </c>
      <c r="D401" s="110"/>
      <c r="E401" s="110"/>
      <c r="F401" s="110"/>
      <c r="G401" s="110"/>
      <c r="H401" s="110"/>
      <c r="I401" s="110"/>
      <c r="J401" s="111"/>
      <c r="K401" s="110"/>
      <c r="L401" s="110"/>
      <c r="M401" s="110"/>
    </row>
    <row r="402" ht="15.75" customHeight="1">
      <c r="A402" s="107"/>
      <c r="B402" s="108" t="str">
        <f t="shared" si="1"/>
        <v/>
      </c>
      <c r="C402" s="109" t="str">
        <f t="shared" si="2"/>
        <v/>
      </c>
      <c r="D402" s="110"/>
      <c r="E402" s="110"/>
      <c r="F402" s="110"/>
      <c r="G402" s="110"/>
      <c r="H402" s="110"/>
      <c r="I402" s="110"/>
      <c r="J402" s="111"/>
      <c r="K402" s="110"/>
      <c r="L402" s="110"/>
      <c r="M402" s="110"/>
    </row>
    <row r="403" ht="15.75" customHeight="1">
      <c r="A403" s="107"/>
      <c r="B403" s="108" t="str">
        <f t="shared" si="1"/>
        <v/>
      </c>
      <c r="C403" s="109" t="str">
        <f t="shared" si="2"/>
        <v/>
      </c>
      <c r="D403" s="110"/>
      <c r="E403" s="110"/>
      <c r="F403" s="110"/>
      <c r="G403" s="110"/>
      <c r="H403" s="110"/>
      <c r="I403" s="110"/>
      <c r="J403" s="111"/>
      <c r="K403" s="110"/>
      <c r="L403" s="110"/>
      <c r="M403" s="110"/>
    </row>
    <row r="404" ht="15.75" customHeight="1">
      <c r="A404" s="107"/>
      <c r="B404" s="108" t="str">
        <f t="shared" si="1"/>
        <v/>
      </c>
      <c r="C404" s="109" t="str">
        <f t="shared" si="2"/>
        <v/>
      </c>
      <c r="D404" s="110"/>
      <c r="E404" s="110"/>
      <c r="F404" s="110"/>
      <c r="G404" s="110"/>
      <c r="H404" s="110"/>
      <c r="I404" s="110"/>
      <c r="J404" s="111"/>
      <c r="K404" s="110"/>
      <c r="L404" s="110"/>
      <c r="M404" s="110"/>
    </row>
    <row r="405" ht="15.75" customHeight="1">
      <c r="A405" s="107"/>
      <c r="B405" s="108" t="str">
        <f t="shared" si="1"/>
        <v/>
      </c>
      <c r="C405" s="109" t="str">
        <f t="shared" si="2"/>
        <v/>
      </c>
      <c r="D405" s="110"/>
      <c r="E405" s="110"/>
      <c r="F405" s="110"/>
      <c r="G405" s="110"/>
      <c r="H405" s="110"/>
      <c r="I405" s="110"/>
      <c r="J405" s="111"/>
      <c r="K405" s="110"/>
      <c r="L405" s="110"/>
      <c r="M405" s="110"/>
    </row>
    <row r="406" ht="15.75" customHeight="1">
      <c r="A406" s="107"/>
      <c r="B406" s="108" t="str">
        <f t="shared" si="1"/>
        <v/>
      </c>
      <c r="C406" s="109" t="str">
        <f t="shared" si="2"/>
        <v/>
      </c>
      <c r="D406" s="110"/>
      <c r="E406" s="110"/>
      <c r="F406" s="110"/>
      <c r="G406" s="110"/>
      <c r="H406" s="110"/>
      <c r="I406" s="110"/>
      <c r="J406" s="111"/>
      <c r="K406" s="110"/>
      <c r="L406" s="110"/>
      <c r="M406" s="110"/>
    </row>
    <row r="407" ht="15.75" customHeight="1">
      <c r="A407" s="107"/>
      <c r="B407" s="108" t="str">
        <f t="shared" si="1"/>
        <v/>
      </c>
      <c r="C407" s="109" t="str">
        <f t="shared" si="2"/>
        <v/>
      </c>
      <c r="D407" s="110"/>
      <c r="E407" s="110"/>
      <c r="F407" s="110"/>
      <c r="G407" s="110"/>
      <c r="H407" s="110"/>
      <c r="I407" s="110"/>
      <c r="J407" s="111"/>
      <c r="K407" s="110"/>
      <c r="L407" s="110"/>
      <c r="M407" s="110"/>
    </row>
    <row r="408" ht="15.75" customHeight="1">
      <c r="A408" s="107"/>
      <c r="B408" s="108" t="str">
        <f t="shared" si="1"/>
        <v/>
      </c>
      <c r="C408" s="109" t="str">
        <f t="shared" si="2"/>
        <v/>
      </c>
      <c r="D408" s="110"/>
      <c r="E408" s="110"/>
      <c r="F408" s="110"/>
      <c r="G408" s="110"/>
      <c r="H408" s="110"/>
      <c r="I408" s="110"/>
      <c r="J408" s="111"/>
      <c r="K408" s="110"/>
      <c r="L408" s="110"/>
      <c r="M408" s="110"/>
    </row>
    <row r="409" ht="15.75" customHeight="1">
      <c r="A409" s="107"/>
      <c r="B409" s="108" t="str">
        <f t="shared" si="1"/>
        <v/>
      </c>
      <c r="C409" s="109" t="str">
        <f t="shared" si="2"/>
        <v/>
      </c>
      <c r="D409" s="110"/>
      <c r="E409" s="110"/>
      <c r="F409" s="110"/>
      <c r="G409" s="110"/>
      <c r="H409" s="110"/>
      <c r="I409" s="110"/>
      <c r="J409" s="111"/>
      <c r="K409" s="110"/>
      <c r="L409" s="110"/>
      <c r="M409" s="110"/>
    </row>
    <row r="410" ht="15.75" customHeight="1">
      <c r="A410" s="107"/>
      <c r="B410" s="108" t="str">
        <f t="shared" si="1"/>
        <v/>
      </c>
      <c r="C410" s="109" t="str">
        <f t="shared" si="2"/>
        <v/>
      </c>
      <c r="D410" s="110"/>
      <c r="E410" s="110"/>
      <c r="F410" s="110"/>
      <c r="G410" s="110"/>
      <c r="H410" s="110"/>
      <c r="I410" s="110"/>
      <c r="J410" s="111"/>
      <c r="K410" s="110"/>
      <c r="L410" s="110"/>
      <c r="M410" s="110"/>
    </row>
    <row r="411" ht="15.75" customHeight="1">
      <c r="A411" s="107"/>
      <c r="B411" s="108" t="str">
        <f t="shared" si="1"/>
        <v/>
      </c>
      <c r="C411" s="109" t="str">
        <f t="shared" si="2"/>
        <v/>
      </c>
      <c r="D411" s="110"/>
      <c r="E411" s="110"/>
      <c r="F411" s="110"/>
      <c r="G411" s="110"/>
      <c r="H411" s="110"/>
      <c r="I411" s="110"/>
      <c r="J411" s="111"/>
      <c r="K411" s="110"/>
      <c r="L411" s="110"/>
      <c r="M411" s="110"/>
    </row>
    <row r="412" ht="15.75" customHeight="1">
      <c r="A412" s="107"/>
      <c r="B412" s="108" t="str">
        <f t="shared" si="1"/>
        <v/>
      </c>
      <c r="C412" s="109" t="str">
        <f t="shared" si="2"/>
        <v/>
      </c>
      <c r="D412" s="110"/>
      <c r="E412" s="110"/>
      <c r="F412" s="110"/>
      <c r="G412" s="110"/>
      <c r="H412" s="110"/>
      <c r="I412" s="110"/>
      <c r="J412" s="111"/>
      <c r="K412" s="110"/>
      <c r="L412" s="110"/>
      <c r="M412" s="110"/>
    </row>
    <row r="413" ht="15.75" customHeight="1">
      <c r="A413" s="107"/>
      <c r="B413" s="108" t="str">
        <f t="shared" si="1"/>
        <v/>
      </c>
      <c r="C413" s="109" t="str">
        <f t="shared" si="2"/>
        <v/>
      </c>
      <c r="D413" s="110"/>
      <c r="E413" s="110"/>
      <c r="F413" s="110"/>
      <c r="G413" s="110"/>
      <c r="H413" s="110"/>
      <c r="I413" s="110"/>
      <c r="J413" s="111"/>
      <c r="K413" s="110"/>
      <c r="L413" s="110"/>
      <c r="M413" s="110"/>
    </row>
    <row r="414" ht="15.75" customHeight="1">
      <c r="A414" s="107"/>
      <c r="B414" s="108" t="str">
        <f t="shared" si="1"/>
        <v/>
      </c>
      <c r="C414" s="109" t="str">
        <f t="shared" si="2"/>
        <v/>
      </c>
      <c r="D414" s="110"/>
      <c r="E414" s="110"/>
      <c r="F414" s="110"/>
      <c r="G414" s="110"/>
      <c r="H414" s="110"/>
      <c r="I414" s="110"/>
      <c r="J414" s="111"/>
      <c r="K414" s="110"/>
      <c r="L414" s="110"/>
      <c r="M414" s="110"/>
    </row>
    <row r="415" ht="15.75" customHeight="1">
      <c r="A415" s="107"/>
      <c r="B415" s="108" t="str">
        <f t="shared" si="1"/>
        <v/>
      </c>
      <c r="C415" s="109" t="str">
        <f t="shared" si="2"/>
        <v/>
      </c>
      <c r="D415" s="110"/>
      <c r="E415" s="110"/>
      <c r="F415" s="110"/>
      <c r="G415" s="110"/>
      <c r="H415" s="110"/>
      <c r="I415" s="110"/>
      <c r="J415" s="111"/>
      <c r="K415" s="110"/>
      <c r="L415" s="110"/>
      <c r="M415" s="110"/>
    </row>
    <row r="416" ht="15.75" customHeight="1">
      <c r="A416" s="107"/>
      <c r="B416" s="108" t="str">
        <f t="shared" si="1"/>
        <v/>
      </c>
      <c r="C416" s="109" t="str">
        <f t="shared" si="2"/>
        <v/>
      </c>
      <c r="D416" s="110"/>
      <c r="E416" s="110"/>
      <c r="F416" s="110"/>
      <c r="G416" s="110"/>
      <c r="H416" s="110"/>
      <c r="I416" s="110"/>
      <c r="J416" s="111"/>
      <c r="K416" s="110"/>
      <c r="L416" s="110"/>
      <c r="M416" s="110"/>
    </row>
    <row r="417" ht="15.75" customHeight="1">
      <c r="A417" s="107"/>
      <c r="B417" s="108" t="str">
        <f t="shared" si="1"/>
        <v/>
      </c>
      <c r="C417" s="109" t="str">
        <f t="shared" si="2"/>
        <v/>
      </c>
      <c r="D417" s="110"/>
      <c r="E417" s="110"/>
      <c r="F417" s="110"/>
      <c r="G417" s="110"/>
      <c r="H417" s="110"/>
      <c r="I417" s="110"/>
      <c r="J417" s="111"/>
      <c r="K417" s="110"/>
      <c r="L417" s="110"/>
      <c r="M417" s="110"/>
    </row>
    <row r="418" ht="15.75" customHeight="1">
      <c r="A418" s="107"/>
      <c r="B418" s="108" t="str">
        <f t="shared" si="1"/>
        <v/>
      </c>
      <c r="C418" s="109" t="str">
        <f t="shared" si="2"/>
        <v/>
      </c>
      <c r="D418" s="110"/>
      <c r="E418" s="110"/>
      <c r="F418" s="110"/>
      <c r="G418" s="110"/>
      <c r="H418" s="110"/>
      <c r="I418" s="110"/>
      <c r="J418" s="111"/>
      <c r="K418" s="110"/>
      <c r="L418" s="110"/>
      <c r="M418" s="110"/>
    </row>
    <row r="419" ht="15.75" customHeight="1">
      <c r="A419" s="107"/>
      <c r="B419" s="108" t="str">
        <f t="shared" si="1"/>
        <v/>
      </c>
      <c r="C419" s="109" t="str">
        <f t="shared" si="2"/>
        <v/>
      </c>
      <c r="D419" s="110"/>
      <c r="E419" s="110"/>
      <c r="F419" s="110"/>
      <c r="G419" s="110"/>
      <c r="H419" s="110"/>
      <c r="I419" s="110"/>
      <c r="J419" s="111"/>
      <c r="K419" s="110"/>
      <c r="L419" s="110"/>
      <c r="M419" s="110"/>
    </row>
    <row r="420" ht="15.75" customHeight="1">
      <c r="A420" s="107"/>
      <c r="B420" s="108" t="str">
        <f t="shared" si="1"/>
        <v/>
      </c>
      <c r="C420" s="109" t="str">
        <f t="shared" si="2"/>
        <v/>
      </c>
      <c r="D420" s="110"/>
      <c r="E420" s="110"/>
      <c r="F420" s="110"/>
      <c r="G420" s="110"/>
      <c r="H420" s="110"/>
      <c r="I420" s="110"/>
      <c r="J420" s="111"/>
      <c r="K420" s="110"/>
      <c r="L420" s="110"/>
      <c r="M420" s="110"/>
    </row>
    <row r="421" ht="15.75" customHeight="1">
      <c r="A421" s="107"/>
      <c r="B421" s="108" t="str">
        <f t="shared" si="1"/>
        <v/>
      </c>
      <c r="C421" s="109" t="str">
        <f t="shared" si="2"/>
        <v/>
      </c>
      <c r="D421" s="110"/>
      <c r="E421" s="110"/>
      <c r="F421" s="110"/>
      <c r="G421" s="110"/>
      <c r="H421" s="110"/>
      <c r="I421" s="110"/>
      <c r="J421" s="111"/>
      <c r="K421" s="110"/>
      <c r="L421" s="110"/>
      <c r="M421" s="110"/>
    </row>
    <row r="422" ht="15.75" customHeight="1">
      <c r="A422" s="107"/>
      <c r="B422" s="108" t="str">
        <f t="shared" si="1"/>
        <v/>
      </c>
      <c r="C422" s="109" t="str">
        <f t="shared" si="2"/>
        <v/>
      </c>
      <c r="D422" s="110"/>
      <c r="E422" s="110"/>
      <c r="F422" s="110"/>
      <c r="G422" s="110"/>
      <c r="H422" s="110"/>
      <c r="I422" s="110"/>
      <c r="J422" s="111"/>
      <c r="K422" s="110"/>
      <c r="L422" s="110"/>
      <c r="M422" s="110"/>
    </row>
    <row r="423" ht="15.75" customHeight="1">
      <c r="A423" s="107"/>
      <c r="B423" s="108" t="str">
        <f t="shared" si="1"/>
        <v/>
      </c>
      <c r="C423" s="109" t="str">
        <f t="shared" si="2"/>
        <v/>
      </c>
      <c r="D423" s="110"/>
      <c r="E423" s="110"/>
      <c r="F423" s="110"/>
      <c r="G423" s="110"/>
      <c r="H423" s="110"/>
      <c r="I423" s="110"/>
      <c r="J423" s="111"/>
      <c r="K423" s="110"/>
      <c r="L423" s="110"/>
      <c r="M423" s="110"/>
    </row>
    <row r="424" ht="15.75" customHeight="1">
      <c r="A424" s="107"/>
      <c r="B424" s="108" t="str">
        <f t="shared" si="1"/>
        <v/>
      </c>
      <c r="C424" s="109" t="str">
        <f t="shared" si="2"/>
        <v/>
      </c>
      <c r="D424" s="110"/>
      <c r="E424" s="110"/>
      <c r="F424" s="110"/>
      <c r="G424" s="110"/>
      <c r="H424" s="110"/>
      <c r="I424" s="110"/>
      <c r="J424" s="111"/>
      <c r="K424" s="110"/>
      <c r="L424" s="110"/>
      <c r="M424" s="110"/>
    </row>
    <row r="425" ht="15.75" customHeight="1">
      <c r="A425" s="107"/>
      <c r="B425" s="108" t="str">
        <f t="shared" si="1"/>
        <v/>
      </c>
      <c r="C425" s="109" t="str">
        <f t="shared" si="2"/>
        <v/>
      </c>
      <c r="D425" s="110"/>
      <c r="E425" s="110"/>
      <c r="F425" s="110"/>
      <c r="G425" s="110"/>
      <c r="H425" s="110"/>
      <c r="I425" s="110"/>
      <c r="J425" s="111"/>
      <c r="K425" s="110"/>
      <c r="L425" s="110"/>
      <c r="M425" s="110"/>
    </row>
    <row r="426" ht="15.75" customHeight="1">
      <c r="A426" s="107"/>
      <c r="B426" s="108" t="str">
        <f t="shared" si="1"/>
        <v/>
      </c>
      <c r="C426" s="109" t="str">
        <f t="shared" si="2"/>
        <v/>
      </c>
      <c r="D426" s="110"/>
      <c r="E426" s="110"/>
      <c r="F426" s="110"/>
      <c r="G426" s="110"/>
      <c r="H426" s="110"/>
      <c r="I426" s="110"/>
      <c r="J426" s="111"/>
      <c r="K426" s="110"/>
      <c r="L426" s="110"/>
      <c r="M426" s="110"/>
    </row>
    <row r="427" ht="15.75" customHeight="1">
      <c r="A427" s="107"/>
      <c r="B427" s="108" t="str">
        <f t="shared" si="1"/>
        <v/>
      </c>
      <c r="C427" s="109" t="str">
        <f t="shared" si="2"/>
        <v/>
      </c>
      <c r="D427" s="110"/>
      <c r="E427" s="110"/>
      <c r="F427" s="110"/>
      <c r="G427" s="110"/>
      <c r="H427" s="110"/>
      <c r="I427" s="110"/>
      <c r="J427" s="111"/>
      <c r="K427" s="110"/>
      <c r="L427" s="110"/>
      <c r="M427" s="110"/>
    </row>
    <row r="428" ht="15.75" customHeight="1">
      <c r="A428" s="107"/>
      <c r="B428" s="108" t="str">
        <f t="shared" si="1"/>
        <v/>
      </c>
      <c r="C428" s="109" t="str">
        <f t="shared" si="2"/>
        <v/>
      </c>
      <c r="D428" s="110"/>
      <c r="E428" s="110"/>
      <c r="F428" s="110"/>
      <c r="G428" s="110"/>
      <c r="H428" s="110"/>
      <c r="I428" s="110"/>
      <c r="J428" s="111"/>
      <c r="K428" s="110"/>
      <c r="L428" s="110"/>
      <c r="M428" s="110"/>
    </row>
    <row r="429" ht="15.75" customHeight="1">
      <c r="A429" s="107"/>
      <c r="B429" s="108" t="str">
        <f t="shared" si="1"/>
        <v/>
      </c>
      <c r="C429" s="109" t="str">
        <f t="shared" si="2"/>
        <v/>
      </c>
      <c r="D429" s="110"/>
      <c r="E429" s="110"/>
      <c r="F429" s="110"/>
      <c r="G429" s="110"/>
      <c r="H429" s="110"/>
      <c r="I429" s="110"/>
      <c r="J429" s="111"/>
      <c r="K429" s="110"/>
      <c r="L429" s="110"/>
      <c r="M429" s="110"/>
    </row>
    <row r="430" ht="15.75" customHeight="1">
      <c r="A430" s="107"/>
      <c r="B430" s="108" t="str">
        <f t="shared" si="1"/>
        <v/>
      </c>
      <c r="C430" s="109" t="str">
        <f t="shared" si="2"/>
        <v/>
      </c>
      <c r="D430" s="110"/>
      <c r="E430" s="110"/>
      <c r="F430" s="110"/>
      <c r="G430" s="110"/>
      <c r="H430" s="110"/>
      <c r="I430" s="110"/>
      <c r="J430" s="111"/>
      <c r="K430" s="110"/>
      <c r="L430" s="110"/>
      <c r="M430" s="110"/>
    </row>
    <row r="431" ht="15.75" customHeight="1">
      <c r="A431" s="107"/>
      <c r="B431" s="108" t="str">
        <f t="shared" si="1"/>
        <v/>
      </c>
      <c r="C431" s="109" t="str">
        <f t="shared" si="2"/>
        <v/>
      </c>
      <c r="D431" s="110"/>
      <c r="E431" s="110"/>
      <c r="F431" s="110"/>
      <c r="G431" s="110"/>
      <c r="H431" s="110"/>
      <c r="I431" s="110"/>
      <c r="J431" s="111"/>
      <c r="K431" s="110"/>
      <c r="L431" s="110"/>
      <c r="M431" s="110"/>
    </row>
    <row r="432" ht="15.75" customHeight="1">
      <c r="A432" s="107"/>
      <c r="B432" s="108" t="str">
        <f t="shared" si="1"/>
        <v/>
      </c>
      <c r="C432" s="109" t="str">
        <f t="shared" si="2"/>
        <v/>
      </c>
      <c r="D432" s="110"/>
      <c r="E432" s="110"/>
      <c r="F432" s="110"/>
      <c r="G432" s="110"/>
      <c r="H432" s="110"/>
      <c r="I432" s="110"/>
      <c r="J432" s="111"/>
      <c r="K432" s="110"/>
      <c r="L432" s="110"/>
      <c r="M432" s="110"/>
    </row>
    <row r="433" ht="15.75" customHeight="1">
      <c r="A433" s="107"/>
      <c r="B433" s="108" t="str">
        <f t="shared" si="1"/>
        <v/>
      </c>
      <c r="C433" s="109" t="str">
        <f t="shared" si="2"/>
        <v/>
      </c>
      <c r="D433" s="110"/>
      <c r="E433" s="110"/>
      <c r="F433" s="110"/>
      <c r="G433" s="110"/>
      <c r="H433" s="110"/>
      <c r="I433" s="110"/>
      <c r="J433" s="111"/>
      <c r="K433" s="110"/>
      <c r="L433" s="110"/>
      <c r="M433" s="110"/>
    </row>
    <row r="434" ht="15.75" customHeight="1">
      <c r="A434" s="107"/>
      <c r="B434" s="108" t="str">
        <f t="shared" si="1"/>
        <v/>
      </c>
      <c r="C434" s="109" t="str">
        <f t="shared" si="2"/>
        <v/>
      </c>
      <c r="D434" s="110"/>
      <c r="E434" s="110"/>
      <c r="F434" s="110"/>
      <c r="G434" s="110"/>
      <c r="H434" s="110"/>
      <c r="I434" s="110"/>
      <c r="J434" s="111"/>
      <c r="K434" s="110"/>
      <c r="L434" s="110"/>
      <c r="M434" s="110"/>
    </row>
    <row r="435" ht="15.75" customHeight="1">
      <c r="A435" s="107"/>
      <c r="B435" s="108" t="str">
        <f t="shared" si="1"/>
        <v/>
      </c>
      <c r="C435" s="109" t="str">
        <f t="shared" si="2"/>
        <v/>
      </c>
      <c r="D435" s="110"/>
      <c r="E435" s="110"/>
      <c r="F435" s="110"/>
      <c r="G435" s="110"/>
      <c r="H435" s="110"/>
      <c r="I435" s="110"/>
      <c r="J435" s="111"/>
      <c r="K435" s="110"/>
      <c r="L435" s="110"/>
      <c r="M435" s="110"/>
    </row>
    <row r="436" ht="15.75" customHeight="1">
      <c r="A436" s="107"/>
      <c r="B436" s="108" t="str">
        <f t="shared" si="1"/>
        <v/>
      </c>
      <c r="C436" s="109" t="str">
        <f t="shared" si="2"/>
        <v/>
      </c>
      <c r="D436" s="110"/>
      <c r="E436" s="110"/>
      <c r="F436" s="110"/>
      <c r="G436" s="110"/>
      <c r="H436" s="110"/>
      <c r="I436" s="110"/>
      <c r="J436" s="111"/>
      <c r="K436" s="110"/>
      <c r="L436" s="110"/>
      <c r="M436" s="110"/>
    </row>
    <row r="437" ht="15.75" customHeight="1">
      <c r="A437" s="107"/>
      <c r="B437" s="108" t="str">
        <f t="shared" si="1"/>
        <v/>
      </c>
      <c r="C437" s="109" t="str">
        <f t="shared" si="2"/>
        <v/>
      </c>
      <c r="D437" s="110"/>
      <c r="E437" s="110"/>
      <c r="F437" s="110"/>
      <c r="G437" s="110"/>
      <c r="H437" s="110"/>
      <c r="I437" s="110"/>
      <c r="J437" s="111"/>
      <c r="K437" s="110"/>
      <c r="L437" s="110"/>
      <c r="M437" s="110"/>
    </row>
    <row r="438" ht="15.75" customHeight="1">
      <c r="A438" s="107"/>
      <c r="B438" s="108" t="str">
        <f t="shared" si="1"/>
        <v/>
      </c>
      <c r="C438" s="109" t="str">
        <f t="shared" si="2"/>
        <v/>
      </c>
      <c r="D438" s="110"/>
      <c r="E438" s="110"/>
      <c r="F438" s="110"/>
      <c r="G438" s="110"/>
      <c r="H438" s="110"/>
      <c r="I438" s="110"/>
      <c r="J438" s="111"/>
      <c r="K438" s="110"/>
      <c r="L438" s="110"/>
      <c r="M438" s="110"/>
    </row>
    <row r="439" ht="15.75" customHeight="1">
      <c r="A439" s="107"/>
      <c r="B439" s="108" t="str">
        <f t="shared" si="1"/>
        <v/>
      </c>
      <c r="C439" s="109" t="str">
        <f t="shared" si="2"/>
        <v/>
      </c>
      <c r="D439" s="110"/>
      <c r="E439" s="110"/>
      <c r="F439" s="110"/>
      <c r="G439" s="110"/>
      <c r="H439" s="110"/>
      <c r="I439" s="110"/>
      <c r="J439" s="111"/>
      <c r="K439" s="110"/>
      <c r="L439" s="110"/>
      <c r="M439" s="110"/>
    </row>
    <row r="440" ht="15.75" customHeight="1">
      <c r="A440" s="107"/>
      <c r="B440" s="108" t="str">
        <f t="shared" si="1"/>
        <v/>
      </c>
      <c r="C440" s="109" t="str">
        <f t="shared" si="2"/>
        <v/>
      </c>
      <c r="D440" s="110"/>
      <c r="E440" s="110"/>
      <c r="F440" s="110"/>
      <c r="G440" s="110"/>
      <c r="H440" s="110"/>
      <c r="I440" s="110"/>
      <c r="J440" s="111"/>
      <c r="K440" s="110"/>
      <c r="L440" s="110"/>
      <c r="M440" s="110"/>
    </row>
    <row r="441" ht="15.75" customHeight="1">
      <c r="A441" s="107"/>
      <c r="B441" s="108" t="str">
        <f t="shared" si="1"/>
        <v/>
      </c>
      <c r="C441" s="109" t="str">
        <f t="shared" si="2"/>
        <v/>
      </c>
      <c r="D441" s="110"/>
      <c r="E441" s="110"/>
      <c r="F441" s="110"/>
      <c r="G441" s="110"/>
      <c r="H441" s="110"/>
      <c r="I441" s="110"/>
      <c r="J441" s="111"/>
      <c r="K441" s="110"/>
      <c r="L441" s="110"/>
      <c r="M441" s="110"/>
    </row>
    <row r="442" ht="15.75" customHeight="1">
      <c r="A442" s="107"/>
      <c r="B442" s="108" t="str">
        <f t="shared" si="1"/>
        <v/>
      </c>
      <c r="C442" s="109" t="str">
        <f t="shared" si="2"/>
        <v/>
      </c>
      <c r="D442" s="110"/>
      <c r="E442" s="110"/>
      <c r="F442" s="110"/>
      <c r="G442" s="110"/>
      <c r="H442" s="110"/>
      <c r="I442" s="110"/>
      <c r="J442" s="111"/>
      <c r="K442" s="110"/>
      <c r="L442" s="110"/>
      <c r="M442" s="110"/>
    </row>
    <row r="443" ht="15.75" customHeight="1">
      <c r="A443" s="107"/>
      <c r="B443" s="108" t="str">
        <f t="shared" si="1"/>
        <v/>
      </c>
      <c r="C443" s="109" t="str">
        <f t="shared" si="2"/>
        <v/>
      </c>
      <c r="D443" s="110"/>
      <c r="E443" s="110"/>
      <c r="F443" s="110"/>
      <c r="G443" s="110"/>
      <c r="H443" s="110"/>
      <c r="I443" s="110"/>
      <c r="J443" s="111"/>
      <c r="K443" s="110"/>
      <c r="L443" s="110"/>
      <c r="M443" s="110"/>
    </row>
    <row r="444" ht="15.75" customHeight="1">
      <c r="A444" s="107"/>
      <c r="B444" s="108" t="str">
        <f t="shared" si="1"/>
        <v/>
      </c>
      <c r="C444" s="109" t="str">
        <f t="shared" si="2"/>
        <v/>
      </c>
      <c r="D444" s="110"/>
      <c r="E444" s="110"/>
      <c r="F444" s="110"/>
      <c r="G444" s="110"/>
      <c r="H444" s="110"/>
      <c r="I444" s="110"/>
      <c r="J444" s="111"/>
      <c r="K444" s="110"/>
      <c r="L444" s="110"/>
      <c r="M444" s="110"/>
    </row>
    <row r="445" ht="15.75" customHeight="1">
      <c r="A445" s="107"/>
      <c r="B445" s="108" t="str">
        <f t="shared" si="1"/>
        <v/>
      </c>
      <c r="C445" s="109" t="str">
        <f t="shared" si="2"/>
        <v/>
      </c>
      <c r="D445" s="110"/>
      <c r="E445" s="110"/>
      <c r="F445" s="110"/>
      <c r="G445" s="110"/>
      <c r="H445" s="110"/>
      <c r="I445" s="110"/>
      <c r="J445" s="111"/>
      <c r="K445" s="110"/>
      <c r="L445" s="110"/>
      <c r="M445" s="110"/>
    </row>
    <row r="446" ht="15.75" customHeight="1">
      <c r="A446" s="107"/>
      <c r="B446" s="108" t="str">
        <f t="shared" si="1"/>
        <v/>
      </c>
      <c r="C446" s="109" t="str">
        <f t="shared" si="2"/>
        <v/>
      </c>
      <c r="D446" s="110"/>
      <c r="E446" s="110"/>
      <c r="F446" s="110"/>
      <c r="G446" s="110"/>
      <c r="H446" s="110"/>
      <c r="I446" s="110"/>
      <c r="J446" s="111"/>
      <c r="K446" s="110"/>
      <c r="L446" s="110"/>
      <c r="M446" s="110"/>
    </row>
    <row r="447" ht="15.75" customHeight="1">
      <c r="A447" s="107"/>
      <c r="B447" s="108" t="str">
        <f t="shared" si="1"/>
        <v/>
      </c>
      <c r="C447" s="109" t="str">
        <f t="shared" si="2"/>
        <v/>
      </c>
      <c r="D447" s="110"/>
      <c r="E447" s="110"/>
      <c r="F447" s="110"/>
      <c r="G447" s="110"/>
      <c r="H447" s="110"/>
      <c r="I447" s="110"/>
      <c r="J447" s="111"/>
      <c r="K447" s="110"/>
      <c r="L447" s="110"/>
      <c r="M447" s="110"/>
    </row>
    <row r="448" ht="15.75" customHeight="1">
      <c r="A448" s="107"/>
      <c r="B448" s="108" t="str">
        <f t="shared" si="1"/>
        <v/>
      </c>
      <c r="C448" s="109" t="str">
        <f t="shared" si="2"/>
        <v/>
      </c>
      <c r="D448" s="110"/>
      <c r="E448" s="110"/>
      <c r="F448" s="110"/>
      <c r="G448" s="110"/>
      <c r="H448" s="110"/>
      <c r="I448" s="110"/>
      <c r="J448" s="111"/>
      <c r="K448" s="110"/>
      <c r="L448" s="110"/>
      <c r="M448" s="110"/>
    </row>
    <row r="449" ht="15.75" customHeight="1">
      <c r="A449" s="107"/>
      <c r="B449" s="108" t="str">
        <f t="shared" si="1"/>
        <v/>
      </c>
      <c r="C449" s="109" t="str">
        <f t="shared" si="2"/>
        <v/>
      </c>
      <c r="D449" s="110"/>
      <c r="E449" s="110"/>
      <c r="F449" s="110"/>
      <c r="G449" s="110"/>
      <c r="H449" s="110"/>
      <c r="I449" s="110"/>
      <c r="J449" s="111"/>
      <c r="K449" s="110"/>
      <c r="L449" s="110"/>
      <c r="M449" s="110"/>
    </row>
    <row r="450" ht="15.75" customHeight="1">
      <c r="A450" s="107"/>
      <c r="B450" s="108" t="str">
        <f t="shared" si="1"/>
        <v/>
      </c>
      <c r="C450" s="109" t="str">
        <f t="shared" si="2"/>
        <v/>
      </c>
      <c r="D450" s="110"/>
      <c r="E450" s="110"/>
      <c r="F450" s="110"/>
      <c r="G450" s="110"/>
      <c r="H450" s="110"/>
      <c r="I450" s="110"/>
      <c r="J450" s="111"/>
      <c r="K450" s="110"/>
      <c r="L450" s="110"/>
      <c r="M450" s="110"/>
    </row>
    <row r="451" ht="15.75" customHeight="1">
      <c r="A451" s="107"/>
      <c r="B451" s="108" t="str">
        <f t="shared" si="1"/>
        <v/>
      </c>
      <c r="C451" s="109" t="str">
        <f t="shared" si="2"/>
        <v/>
      </c>
      <c r="D451" s="110"/>
      <c r="E451" s="110"/>
      <c r="F451" s="110"/>
      <c r="G451" s="110"/>
      <c r="H451" s="110"/>
      <c r="I451" s="110"/>
      <c r="J451" s="111"/>
      <c r="K451" s="110"/>
      <c r="L451" s="110"/>
      <c r="M451" s="110"/>
    </row>
    <row r="452" ht="15.75" customHeight="1">
      <c r="A452" s="107"/>
      <c r="B452" s="108" t="str">
        <f t="shared" si="1"/>
        <v/>
      </c>
      <c r="C452" s="109" t="str">
        <f t="shared" si="2"/>
        <v/>
      </c>
      <c r="D452" s="110"/>
      <c r="E452" s="110"/>
      <c r="F452" s="110"/>
      <c r="G452" s="110"/>
      <c r="H452" s="110"/>
      <c r="I452" s="110"/>
      <c r="J452" s="111"/>
      <c r="K452" s="110"/>
      <c r="L452" s="110"/>
      <c r="M452" s="110"/>
    </row>
    <row r="453" ht="15.75" customHeight="1">
      <c r="A453" s="107"/>
      <c r="B453" s="108" t="str">
        <f t="shared" si="1"/>
        <v/>
      </c>
      <c r="C453" s="109" t="str">
        <f t="shared" si="2"/>
        <v/>
      </c>
      <c r="D453" s="110"/>
      <c r="E453" s="110"/>
      <c r="F453" s="110"/>
      <c r="G453" s="110"/>
      <c r="H453" s="110"/>
      <c r="I453" s="110"/>
      <c r="J453" s="111"/>
      <c r="K453" s="110"/>
      <c r="L453" s="110"/>
      <c r="M453" s="110"/>
    </row>
    <row r="454" ht="15.75" customHeight="1">
      <c r="A454" s="107"/>
      <c r="B454" s="108" t="str">
        <f t="shared" si="1"/>
        <v/>
      </c>
      <c r="C454" s="109" t="str">
        <f t="shared" si="2"/>
        <v/>
      </c>
      <c r="D454" s="110"/>
      <c r="E454" s="110"/>
      <c r="F454" s="110"/>
      <c r="G454" s="110"/>
      <c r="H454" s="110"/>
      <c r="I454" s="110"/>
      <c r="J454" s="111"/>
      <c r="K454" s="110"/>
      <c r="L454" s="110"/>
      <c r="M454" s="110"/>
    </row>
    <row r="455" ht="15.75" customHeight="1">
      <c r="A455" s="107"/>
      <c r="B455" s="108" t="str">
        <f t="shared" si="1"/>
        <v/>
      </c>
      <c r="C455" s="109" t="str">
        <f t="shared" si="2"/>
        <v/>
      </c>
      <c r="D455" s="110"/>
      <c r="E455" s="110"/>
      <c r="F455" s="110"/>
      <c r="G455" s="110"/>
      <c r="H455" s="110"/>
      <c r="I455" s="110"/>
      <c r="J455" s="111"/>
      <c r="K455" s="110"/>
      <c r="L455" s="110"/>
      <c r="M455" s="110"/>
    </row>
    <row r="456" ht="15.75" customHeight="1">
      <c r="A456" s="107"/>
      <c r="B456" s="108" t="str">
        <f t="shared" si="1"/>
        <v/>
      </c>
      <c r="C456" s="109" t="str">
        <f t="shared" si="2"/>
        <v/>
      </c>
      <c r="D456" s="110"/>
      <c r="E456" s="110"/>
      <c r="F456" s="110"/>
      <c r="G456" s="110"/>
      <c r="H456" s="110"/>
      <c r="I456" s="110"/>
      <c r="J456" s="111"/>
      <c r="K456" s="110"/>
      <c r="L456" s="110"/>
      <c r="M456" s="110"/>
    </row>
    <row r="457" ht="15.75" customHeight="1">
      <c r="A457" s="107"/>
      <c r="B457" s="108" t="str">
        <f t="shared" si="1"/>
        <v/>
      </c>
      <c r="C457" s="109" t="str">
        <f t="shared" si="2"/>
        <v/>
      </c>
      <c r="D457" s="110"/>
      <c r="E457" s="110"/>
      <c r="F457" s="110"/>
      <c r="G457" s="110"/>
      <c r="H457" s="110"/>
      <c r="I457" s="110"/>
      <c r="J457" s="111"/>
      <c r="K457" s="110"/>
      <c r="L457" s="110"/>
      <c r="M457" s="110"/>
    </row>
    <row r="458" ht="15.75" customHeight="1">
      <c r="A458" s="107"/>
      <c r="B458" s="108" t="str">
        <f t="shared" si="1"/>
        <v/>
      </c>
      <c r="C458" s="109" t="str">
        <f t="shared" si="2"/>
        <v/>
      </c>
      <c r="D458" s="110"/>
      <c r="E458" s="110"/>
      <c r="F458" s="110"/>
      <c r="G458" s="110"/>
      <c r="H458" s="110"/>
      <c r="I458" s="110"/>
      <c r="J458" s="111"/>
      <c r="K458" s="110"/>
      <c r="L458" s="110"/>
      <c r="M458" s="110"/>
    </row>
    <row r="459" ht="15.75" customHeight="1">
      <c r="A459" s="107"/>
      <c r="B459" s="108" t="str">
        <f t="shared" si="1"/>
        <v/>
      </c>
      <c r="C459" s="109" t="str">
        <f t="shared" si="2"/>
        <v/>
      </c>
      <c r="D459" s="110"/>
      <c r="E459" s="110"/>
      <c r="F459" s="110"/>
      <c r="G459" s="110"/>
      <c r="H459" s="110"/>
      <c r="I459" s="110"/>
      <c r="J459" s="111"/>
      <c r="K459" s="110"/>
      <c r="L459" s="110"/>
      <c r="M459" s="110"/>
    </row>
    <row r="460" ht="15.75" customHeight="1">
      <c r="A460" s="107"/>
      <c r="B460" s="108" t="str">
        <f t="shared" si="1"/>
        <v/>
      </c>
      <c r="C460" s="109" t="str">
        <f t="shared" si="2"/>
        <v/>
      </c>
      <c r="D460" s="110"/>
      <c r="E460" s="110"/>
      <c r="F460" s="110"/>
      <c r="G460" s="110"/>
      <c r="H460" s="110"/>
      <c r="I460" s="110"/>
      <c r="J460" s="111"/>
      <c r="K460" s="110"/>
      <c r="L460" s="110"/>
      <c r="M460" s="110"/>
    </row>
    <row r="461" ht="15.75" customHeight="1">
      <c r="A461" s="107"/>
      <c r="B461" s="108" t="str">
        <f t="shared" si="1"/>
        <v/>
      </c>
      <c r="C461" s="109" t="str">
        <f t="shared" si="2"/>
        <v/>
      </c>
      <c r="D461" s="110"/>
      <c r="E461" s="110"/>
      <c r="F461" s="110"/>
      <c r="G461" s="110"/>
      <c r="H461" s="110"/>
      <c r="I461" s="110"/>
      <c r="J461" s="111"/>
      <c r="K461" s="110"/>
      <c r="L461" s="110"/>
      <c r="M461" s="110"/>
    </row>
    <row r="462" ht="15.75" customHeight="1">
      <c r="A462" s="107"/>
      <c r="B462" s="108" t="str">
        <f t="shared" si="1"/>
        <v/>
      </c>
      <c r="C462" s="109" t="str">
        <f t="shared" si="2"/>
        <v/>
      </c>
      <c r="D462" s="110"/>
      <c r="E462" s="110"/>
      <c r="F462" s="110"/>
      <c r="G462" s="110"/>
      <c r="H462" s="110"/>
      <c r="I462" s="110"/>
      <c r="J462" s="111"/>
      <c r="K462" s="110"/>
      <c r="L462" s="110"/>
      <c r="M462" s="110"/>
    </row>
    <row r="463" ht="15.75" customHeight="1">
      <c r="A463" s="107"/>
      <c r="B463" s="108" t="str">
        <f t="shared" si="1"/>
        <v/>
      </c>
      <c r="C463" s="109" t="str">
        <f t="shared" si="2"/>
        <v/>
      </c>
      <c r="D463" s="110"/>
      <c r="E463" s="110"/>
      <c r="F463" s="110"/>
      <c r="G463" s="110"/>
      <c r="H463" s="110"/>
      <c r="I463" s="110"/>
      <c r="J463" s="111"/>
      <c r="K463" s="110"/>
      <c r="L463" s="110"/>
      <c r="M463" s="110"/>
    </row>
    <row r="464" ht="15.75" customHeight="1">
      <c r="A464" s="107"/>
      <c r="B464" s="108" t="str">
        <f t="shared" si="1"/>
        <v/>
      </c>
      <c r="C464" s="109" t="str">
        <f t="shared" si="2"/>
        <v/>
      </c>
      <c r="D464" s="110"/>
      <c r="E464" s="110"/>
      <c r="F464" s="110"/>
      <c r="G464" s="110"/>
      <c r="H464" s="110"/>
      <c r="I464" s="110"/>
      <c r="J464" s="111"/>
      <c r="K464" s="110"/>
      <c r="L464" s="110"/>
      <c r="M464" s="110"/>
    </row>
    <row r="465" ht="15.75" customHeight="1">
      <c r="A465" s="107"/>
      <c r="B465" s="108" t="str">
        <f t="shared" si="1"/>
        <v/>
      </c>
      <c r="C465" s="109" t="str">
        <f t="shared" si="2"/>
        <v/>
      </c>
      <c r="D465" s="110"/>
      <c r="E465" s="110"/>
      <c r="F465" s="110"/>
      <c r="G465" s="110"/>
      <c r="H465" s="110"/>
      <c r="I465" s="110"/>
      <c r="J465" s="111"/>
      <c r="K465" s="110"/>
      <c r="L465" s="110"/>
      <c r="M465" s="110"/>
    </row>
    <row r="466" ht="15.75" customHeight="1">
      <c r="A466" s="107"/>
      <c r="B466" s="108" t="str">
        <f t="shared" si="1"/>
        <v/>
      </c>
      <c r="C466" s="109" t="str">
        <f t="shared" si="2"/>
        <v/>
      </c>
      <c r="D466" s="110"/>
      <c r="E466" s="110"/>
      <c r="F466" s="110"/>
      <c r="G466" s="110"/>
      <c r="H466" s="110"/>
      <c r="I466" s="110"/>
      <c r="J466" s="111"/>
      <c r="K466" s="110"/>
      <c r="L466" s="110"/>
      <c r="M466" s="110"/>
    </row>
    <row r="467" ht="15.75" customHeight="1">
      <c r="A467" s="107"/>
      <c r="B467" s="108" t="str">
        <f t="shared" si="1"/>
        <v/>
      </c>
      <c r="C467" s="109" t="str">
        <f t="shared" si="2"/>
        <v/>
      </c>
      <c r="D467" s="110"/>
      <c r="E467" s="110"/>
      <c r="F467" s="110"/>
      <c r="G467" s="110"/>
      <c r="H467" s="110"/>
      <c r="I467" s="110"/>
      <c r="J467" s="111"/>
      <c r="K467" s="110"/>
      <c r="L467" s="110"/>
      <c r="M467" s="110"/>
    </row>
    <row r="468" ht="15.75" customHeight="1">
      <c r="A468" s="107"/>
      <c r="B468" s="108" t="str">
        <f t="shared" si="1"/>
        <v/>
      </c>
      <c r="C468" s="109" t="str">
        <f t="shared" si="2"/>
        <v/>
      </c>
      <c r="D468" s="110"/>
      <c r="E468" s="110"/>
      <c r="F468" s="110"/>
      <c r="G468" s="110"/>
      <c r="H468" s="110"/>
      <c r="I468" s="110"/>
      <c r="J468" s="111"/>
      <c r="K468" s="110"/>
      <c r="L468" s="110"/>
      <c r="M468" s="110"/>
    </row>
    <row r="469" ht="15.75" customHeight="1">
      <c r="A469" s="107"/>
      <c r="B469" s="108" t="str">
        <f t="shared" si="1"/>
        <v/>
      </c>
      <c r="C469" s="109" t="str">
        <f t="shared" si="2"/>
        <v/>
      </c>
      <c r="D469" s="110"/>
      <c r="E469" s="110"/>
      <c r="F469" s="110"/>
      <c r="G469" s="110"/>
      <c r="H469" s="110"/>
      <c r="I469" s="110"/>
      <c r="J469" s="111"/>
      <c r="K469" s="110"/>
      <c r="L469" s="110"/>
      <c r="M469" s="110"/>
    </row>
    <row r="470" ht="15.75" customHeight="1">
      <c r="A470" s="107"/>
      <c r="B470" s="108" t="str">
        <f t="shared" si="1"/>
        <v/>
      </c>
      <c r="C470" s="109" t="str">
        <f t="shared" si="2"/>
        <v/>
      </c>
      <c r="D470" s="110"/>
      <c r="E470" s="110"/>
      <c r="F470" s="110"/>
      <c r="G470" s="110"/>
      <c r="H470" s="110"/>
      <c r="I470" s="110"/>
      <c r="J470" s="111"/>
      <c r="K470" s="110"/>
      <c r="L470" s="110"/>
      <c r="M470" s="110"/>
    </row>
    <row r="471" ht="15.75" customHeight="1">
      <c r="A471" s="107"/>
      <c r="B471" s="108" t="str">
        <f t="shared" si="1"/>
        <v/>
      </c>
      <c r="C471" s="109" t="str">
        <f t="shared" si="2"/>
        <v/>
      </c>
      <c r="D471" s="110"/>
      <c r="E471" s="110"/>
      <c r="F471" s="110"/>
      <c r="G471" s="110"/>
      <c r="H471" s="110"/>
      <c r="I471" s="110"/>
      <c r="J471" s="111"/>
      <c r="K471" s="110"/>
      <c r="L471" s="110"/>
      <c r="M471" s="110"/>
    </row>
    <row r="472" ht="15.75" customHeight="1">
      <c r="A472" s="107"/>
      <c r="B472" s="108" t="str">
        <f t="shared" si="1"/>
        <v/>
      </c>
      <c r="C472" s="109" t="str">
        <f t="shared" si="2"/>
        <v/>
      </c>
      <c r="D472" s="110"/>
      <c r="E472" s="110"/>
      <c r="F472" s="110"/>
      <c r="G472" s="110"/>
      <c r="H472" s="110"/>
      <c r="I472" s="110"/>
      <c r="J472" s="111"/>
      <c r="K472" s="110"/>
      <c r="L472" s="110"/>
      <c r="M472" s="110"/>
    </row>
    <row r="473" ht="15.75" customHeight="1">
      <c r="A473" s="107"/>
      <c r="B473" s="108" t="str">
        <f t="shared" si="1"/>
        <v/>
      </c>
      <c r="C473" s="109" t="str">
        <f t="shared" si="2"/>
        <v/>
      </c>
      <c r="D473" s="110"/>
      <c r="E473" s="110"/>
      <c r="F473" s="110"/>
      <c r="G473" s="110"/>
      <c r="H473" s="110"/>
      <c r="I473" s="110"/>
      <c r="J473" s="111"/>
      <c r="K473" s="110"/>
      <c r="L473" s="110"/>
      <c r="M473" s="110"/>
    </row>
    <row r="474" ht="15.75" customHeight="1">
      <c r="A474" s="107"/>
      <c r="B474" s="108" t="str">
        <f t="shared" si="1"/>
        <v/>
      </c>
      <c r="C474" s="109" t="str">
        <f t="shared" si="2"/>
        <v/>
      </c>
      <c r="D474" s="110"/>
      <c r="E474" s="110"/>
      <c r="F474" s="110"/>
      <c r="G474" s="110"/>
      <c r="H474" s="110"/>
      <c r="I474" s="110"/>
      <c r="J474" s="111"/>
      <c r="K474" s="110"/>
      <c r="L474" s="110"/>
      <c r="M474" s="110"/>
    </row>
    <row r="475" ht="15.75" customHeight="1">
      <c r="A475" s="107"/>
      <c r="B475" s="108" t="str">
        <f t="shared" si="1"/>
        <v/>
      </c>
      <c r="C475" s="109" t="str">
        <f t="shared" si="2"/>
        <v/>
      </c>
      <c r="D475" s="110"/>
      <c r="E475" s="110"/>
      <c r="F475" s="110"/>
      <c r="G475" s="110"/>
      <c r="H475" s="110"/>
      <c r="I475" s="110"/>
      <c r="J475" s="111"/>
      <c r="K475" s="110"/>
      <c r="L475" s="110"/>
      <c r="M475" s="110"/>
    </row>
    <row r="476" ht="15.75" customHeight="1">
      <c r="A476" s="107"/>
      <c r="B476" s="108" t="str">
        <f t="shared" si="1"/>
        <v/>
      </c>
      <c r="C476" s="109" t="str">
        <f t="shared" si="2"/>
        <v/>
      </c>
      <c r="D476" s="110"/>
      <c r="E476" s="110"/>
      <c r="F476" s="110"/>
      <c r="G476" s="110"/>
      <c r="H476" s="110"/>
      <c r="I476" s="110"/>
      <c r="J476" s="111"/>
      <c r="K476" s="110"/>
      <c r="L476" s="110"/>
      <c r="M476" s="110"/>
    </row>
    <row r="477" ht="15.75" customHeight="1">
      <c r="A477" s="107"/>
      <c r="B477" s="108" t="str">
        <f t="shared" si="1"/>
        <v/>
      </c>
      <c r="C477" s="109" t="str">
        <f t="shared" si="2"/>
        <v/>
      </c>
      <c r="D477" s="110"/>
      <c r="E477" s="110"/>
      <c r="F477" s="110"/>
      <c r="G477" s="110"/>
      <c r="H477" s="110"/>
      <c r="I477" s="110"/>
      <c r="J477" s="111"/>
      <c r="K477" s="110"/>
      <c r="L477" s="110"/>
      <c r="M477" s="110"/>
    </row>
    <row r="478" ht="15.75" customHeight="1">
      <c r="A478" s="107"/>
      <c r="B478" s="108" t="str">
        <f t="shared" si="1"/>
        <v/>
      </c>
      <c r="C478" s="109" t="str">
        <f t="shared" si="2"/>
        <v/>
      </c>
      <c r="D478" s="110"/>
      <c r="E478" s="110"/>
      <c r="F478" s="110"/>
      <c r="G478" s="110"/>
      <c r="H478" s="110"/>
      <c r="I478" s="110"/>
      <c r="J478" s="111"/>
      <c r="K478" s="110"/>
      <c r="L478" s="110"/>
      <c r="M478" s="110"/>
    </row>
    <row r="479" ht="15.75" customHeight="1">
      <c r="A479" s="107"/>
      <c r="B479" s="108" t="str">
        <f t="shared" si="1"/>
        <v/>
      </c>
      <c r="C479" s="109" t="str">
        <f t="shared" si="2"/>
        <v/>
      </c>
      <c r="D479" s="110"/>
      <c r="E479" s="110"/>
      <c r="F479" s="110"/>
      <c r="G479" s="110"/>
      <c r="H479" s="110"/>
      <c r="I479" s="110"/>
      <c r="J479" s="111"/>
      <c r="K479" s="110"/>
      <c r="L479" s="110"/>
      <c r="M479" s="110"/>
    </row>
    <row r="480" ht="15.75" customHeight="1">
      <c r="A480" s="107"/>
      <c r="B480" s="108" t="str">
        <f t="shared" si="1"/>
        <v/>
      </c>
      <c r="C480" s="109" t="str">
        <f t="shared" si="2"/>
        <v/>
      </c>
      <c r="D480" s="110"/>
      <c r="E480" s="110"/>
      <c r="F480" s="110"/>
      <c r="G480" s="110"/>
      <c r="H480" s="110"/>
      <c r="I480" s="110"/>
      <c r="J480" s="111"/>
      <c r="K480" s="110"/>
      <c r="L480" s="110"/>
      <c r="M480" s="110"/>
    </row>
    <row r="481" ht="15.75" customHeight="1">
      <c r="A481" s="107"/>
      <c r="B481" s="108" t="str">
        <f t="shared" si="1"/>
        <v/>
      </c>
      <c r="C481" s="109" t="str">
        <f t="shared" si="2"/>
        <v/>
      </c>
      <c r="D481" s="110"/>
      <c r="E481" s="110"/>
      <c r="F481" s="110"/>
      <c r="G481" s="110"/>
      <c r="H481" s="110"/>
      <c r="I481" s="110"/>
      <c r="J481" s="111"/>
      <c r="K481" s="110"/>
      <c r="L481" s="110"/>
      <c r="M481" s="110"/>
    </row>
    <row r="482" ht="15.75" customHeight="1">
      <c r="A482" s="107"/>
      <c r="B482" s="108" t="str">
        <f t="shared" si="1"/>
        <v/>
      </c>
      <c r="C482" s="109" t="str">
        <f t="shared" si="2"/>
        <v/>
      </c>
      <c r="D482" s="110"/>
      <c r="E482" s="110"/>
      <c r="F482" s="110"/>
      <c r="G482" s="110"/>
      <c r="H482" s="110"/>
      <c r="I482" s="110"/>
      <c r="J482" s="111"/>
      <c r="K482" s="110"/>
      <c r="L482" s="110"/>
      <c r="M482" s="110"/>
    </row>
    <row r="483" ht="15.75" customHeight="1">
      <c r="A483" s="107"/>
      <c r="B483" s="108" t="str">
        <f t="shared" si="1"/>
        <v/>
      </c>
      <c r="C483" s="109" t="str">
        <f t="shared" si="2"/>
        <v/>
      </c>
      <c r="D483" s="110"/>
      <c r="E483" s="110"/>
      <c r="F483" s="110"/>
      <c r="G483" s="110"/>
      <c r="H483" s="110"/>
      <c r="I483" s="110"/>
      <c r="J483" s="111"/>
      <c r="K483" s="110"/>
      <c r="L483" s="110"/>
      <c r="M483" s="110"/>
    </row>
    <row r="484" ht="15.75" customHeight="1">
      <c r="A484" s="107"/>
      <c r="B484" s="108" t="str">
        <f t="shared" si="1"/>
        <v/>
      </c>
      <c r="C484" s="109" t="str">
        <f t="shared" si="2"/>
        <v/>
      </c>
      <c r="D484" s="110"/>
      <c r="E484" s="110"/>
      <c r="F484" s="110"/>
      <c r="G484" s="110"/>
      <c r="H484" s="110"/>
      <c r="I484" s="110"/>
      <c r="J484" s="111"/>
      <c r="K484" s="110"/>
      <c r="L484" s="110"/>
      <c r="M484" s="110"/>
    </row>
    <row r="485" ht="15.75" customHeight="1">
      <c r="A485" s="107"/>
      <c r="B485" s="108" t="str">
        <f t="shared" si="1"/>
        <v/>
      </c>
      <c r="C485" s="109" t="str">
        <f t="shared" si="2"/>
        <v/>
      </c>
      <c r="D485" s="110"/>
      <c r="E485" s="110"/>
      <c r="F485" s="110"/>
      <c r="G485" s="110"/>
      <c r="H485" s="110"/>
      <c r="I485" s="110"/>
      <c r="J485" s="111"/>
      <c r="K485" s="110"/>
      <c r="L485" s="110"/>
      <c r="M485" s="110"/>
    </row>
    <row r="486" ht="15.75" customHeight="1">
      <c r="A486" s="107"/>
      <c r="B486" s="108" t="str">
        <f t="shared" si="1"/>
        <v/>
      </c>
      <c r="C486" s="109" t="str">
        <f t="shared" si="2"/>
        <v/>
      </c>
      <c r="D486" s="110"/>
      <c r="E486" s="110"/>
      <c r="F486" s="110"/>
      <c r="G486" s="110"/>
      <c r="H486" s="110"/>
      <c r="I486" s="110"/>
      <c r="J486" s="111"/>
      <c r="K486" s="110"/>
      <c r="L486" s="110"/>
      <c r="M486" s="110"/>
    </row>
    <row r="487" ht="15.75" customHeight="1">
      <c r="A487" s="107"/>
      <c r="B487" s="108" t="str">
        <f t="shared" si="1"/>
        <v/>
      </c>
      <c r="C487" s="109" t="str">
        <f t="shared" si="2"/>
        <v/>
      </c>
      <c r="D487" s="110"/>
      <c r="E487" s="110"/>
      <c r="F487" s="110"/>
      <c r="G487" s="110"/>
      <c r="H487" s="110"/>
      <c r="I487" s="110"/>
      <c r="J487" s="111"/>
      <c r="K487" s="110"/>
      <c r="L487" s="110"/>
      <c r="M487" s="110"/>
    </row>
    <row r="488" ht="15.75" customHeight="1">
      <c r="A488" s="107"/>
      <c r="B488" s="108" t="str">
        <f t="shared" si="1"/>
        <v/>
      </c>
      <c r="C488" s="109" t="str">
        <f t="shared" si="2"/>
        <v/>
      </c>
      <c r="D488" s="110"/>
      <c r="E488" s="110"/>
      <c r="F488" s="110"/>
      <c r="G488" s="110"/>
      <c r="H488" s="110"/>
      <c r="I488" s="110"/>
      <c r="J488" s="111"/>
      <c r="K488" s="110"/>
      <c r="L488" s="110"/>
      <c r="M488" s="110"/>
    </row>
    <row r="489" ht="15.75" customHeight="1">
      <c r="A489" s="107"/>
      <c r="B489" s="108" t="str">
        <f t="shared" si="1"/>
        <v/>
      </c>
      <c r="C489" s="109" t="str">
        <f t="shared" si="2"/>
        <v/>
      </c>
      <c r="D489" s="110"/>
      <c r="E489" s="110"/>
      <c r="F489" s="110"/>
      <c r="G489" s="110"/>
      <c r="H489" s="110"/>
      <c r="I489" s="110"/>
      <c r="J489" s="111"/>
      <c r="K489" s="110"/>
      <c r="L489" s="110"/>
      <c r="M489" s="110"/>
    </row>
    <row r="490" ht="15.75" customHeight="1">
      <c r="A490" s="107"/>
      <c r="B490" s="108" t="str">
        <f t="shared" si="1"/>
        <v/>
      </c>
      <c r="C490" s="109" t="str">
        <f t="shared" si="2"/>
        <v/>
      </c>
      <c r="D490" s="110"/>
      <c r="E490" s="110"/>
      <c r="F490" s="110"/>
      <c r="G490" s="110"/>
      <c r="H490" s="110"/>
      <c r="I490" s="110"/>
      <c r="J490" s="111"/>
      <c r="K490" s="110"/>
      <c r="L490" s="110"/>
      <c r="M490" s="110"/>
    </row>
    <row r="491" ht="15.75" customHeight="1">
      <c r="A491" s="107"/>
      <c r="B491" s="108" t="str">
        <f t="shared" si="1"/>
        <v/>
      </c>
      <c r="C491" s="109" t="str">
        <f t="shared" si="2"/>
        <v/>
      </c>
      <c r="D491" s="110"/>
      <c r="E491" s="110"/>
      <c r="F491" s="110"/>
      <c r="G491" s="110"/>
      <c r="H491" s="110"/>
      <c r="I491" s="110"/>
      <c r="J491" s="111"/>
      <c r="K491" s="110"/>
      <c r="L491" s="110"/>
      <c r="M491" s="110"/>
    </row>
    <row r="492" ht="15.75" customHeight="1">
      <c r="A492" s="107"/>
      <c r="B492" s="108" t="str">
        <f t="shared" si="1"/>
        <v/>
      </c>
      <c r="C492" s="109" t="str">
        <f t="shared" si="2"/>
        <v/>
      </c>
      <c r="D492" s="110"/>
      <c r="E492" s="110"/>
      <c r="F492" s="110"/>
      <c r="G492" s="110"/>
      <c r="H492" s="110"/>
      <c r="I492" s="110"/>
      <c r="J492" s="111"/>
      <c r="K492" s="110"/>
      <c r="L492" s="110"/>
      <c r="M492" s="110"/>
    </row>
    <row r="493" ht="15.75" customHeight="1">
      <c r="A493" s="107"/>
      <c r="B493" s="108" t="str">
        <f t="shared" si="1"/>
        <v/>
      </c>
      <c r="C493" s="109" t="str">
        <f t="shared" si="2"/>
        <v/>
      </c>
      <c r="D493" s="110"/>
      <c r="E493" s="110"/>
      <c r="F493" s="110"/>
      <c r="G493" s="110"/>
      <c r="H493" s="110"/>
      <c r="I493" s="110"/>
      <c r="J493" s="111"/>
      <c r="K493" s="110"/>
      <c r="L493" s="110"/>
      <c r="M493" s="110"/>
    </row>
    <row r="494" ht="15.75" customHeight="1">
      <c r="A494" s="107"/>
      <c r="B494" s="108" t="str">
        <f t="shared" si="1"/>
        <v/>
      </c>
      <c r="C494" s="109" t="str">
        <f t="shared" si="2"/>
        <v/>
      </c>
      <c r="D494" s="110"/>
      <c r="E494" s="110"/>
      <c r="F494" s="110"/>
      <c r="G494" s="110"/>
      <c r="H494" s="110"/>
      <c r="I494" s="110"/>
      <c r="J494" s="111"/>
      <c r="K494" s="110"/>
      <c r="L494" s="110"/>
      <c r="M494" s="110"/>
    </row>
    <row r="495" ht="15.75" customHeight="1">
      <c r="A495" s="107"/>
      <c r="B495" s="108" t="str">
        <f t="shared" si="1"/>
        <v/>
      </c>
      <c r="C495" s="109" t="str">
        <f t="shared" si="2"/>
        <v/>
      </c>
      <c r="D495" s="110"/>
      <c r="E495" s="110"/>
      <c r="F495" s="110"/>
      <c r="G495" s="110"/>
      <c r="H495" s="110"/>
      <c r="I495" s="110"/>
      <c r="J495" s="111"/>
      <c r="K495" s="110"/>
      <c r="L495" s="110"/>
      <c r="M495" s="110"/>
    </row>
    <row r="496" ht="15.75" customHeight="1">
      <c r="A496" s="107"/>
      <c r="B496" s="108" t="str">
        <f t="shared" si="1"/>
        <v/>
      </c>
      <c r="C496" s="109" t="str">
        <f t="shared" si="2"/>
        <v/>
      </c>
      <c r="D496" s="110"/>
      <c r="E496" s="110"/>
      <c r="F496" s="110"/>
      <c r="G496" s="110"/>
      <c r="H496" s="110"/>
      <c r="I496" s="110"/>
      <c r="J496" s="111"/>
      <c r="K496" s="110"/>
      <c r="L496" s="110"/>
      <c r="M496" s="110"/>
    </row>
    <row r="497" ht="15.75" customHeight="1">
      <c r="A497" s="107"/>
      <c r="B497" s="108" t="str">
        <f t="shared" si="1"/>
        <v/>
      </c>
      <c r="C497" s="109" t="str">
        <f t="shared" si="2"/>
        <v/>
      </c>
      <c r="D497" s="110"/>
      <c r="E497" s="110"/>
      <c r="F497" s="110"/>
      <c r="G497" s="110"/>
      <c r="H497" s="110"/>
      <c r="I497" s="110"/>
      <c r="J497" s="111"/>
      <c r="K497" s="110"/>
      <c r="L497" s="110"/>
      <c r="M497" s="110"/>
    </row>
    <row r="498" ht="15.75" customHeight="1">
      <c r="A498" s="107"/>
      <c r="B498" s="108" t="str">
        <f t="shared" si="1"/>
        <v/>
      </c>
      <c r="C498" s="109" t="str">
        <f t="shared" si="2"/>
        <v/>
      </c>
      <c r="D498" s="110"/>
      <c r="E498" s="110"/>
      <c r="F498" s="110"/>
      <c r="G498" s="110"/>
      <c r="H498" s="110"/>
      <c r="I498" s="110"/>
      <c r="J498" s="111"/>
      <c r="K498" s="110"/>
      <c r="L498" s="110"/>
      <c r="M498" s="110"/>
    </row>
    <row r="499" ht="15.75" customHeight="1">
      <c r="A499" s="107"/>
      <c r="B499" s="108" t="str">
        <f t="shared" si="1"/>
        <v/>
      </c>
      <c r="C499" s="109" t="str">
        <f t="shared" si="2"/>
        <v/>
      </c>
      <c r="D499" s="110"/>
      <c r="E499" s="110"/>
      <c r="F499" s="110"/>
      <c r="G499" s="110"/>
      <c r="H499" s="110"/>
      <c r="I499" s="110"/>
      <c r="J499" s="111"/>
      <c r="K499" s="110"/>
      <c r="L499" s="110"/>
      <c r="M499" s="110"/>
    </row>
    <row r="500" ht="15.75" customHeight="1">
      <c r="A500" s="107"/>
      <c r="B500" s="108" t="str">
        <f t="shared" si="1"/>
        <v/>
      </c>
      <c r="C500" s="109" t="str">
        <f t="shared" si="2"/>
        <v/>
      </c>
      <c r="D500" s="110"/>
      <c r="E500" s="110"/>
      <c r="F500" s="110"/>
      <c r="G500" s="110"/>
      <c r="H500" s="110"/>
      <c r="I500" s="110"/>
      <c r="J500" s="111"/>
      <c r="K500" s="110"/>
      <c r="L500" s="110"/>
      <c r="M500" s="110"/>
    </row>
    <row r="501" ht="15.75" customHeight="1">
      <c r="A501" s="107"/>
      <c r="B501" s="108" t="str">
        <f t="shared" si="1"/>
        <v/>
      </c>
      <c r="C501" s="109" t="str">
        <f t="shared" si="2"/>
        <v/>
      </c>
      <c r="D501" s="110"/>
      <c r="E501" s="110"/>
      <c r="F501" s="110"/>
      <c r="G501" s="110"/>
      <c r="H501" s="110"/>
      <c r="I501" s="110"/>
      <c r="J501" s="111"/>
      <c r="K501" s="110"/>
      <c r="L501" s="110"/>
      <c r="M501" s="110"/>
    </row>
    <row r="502" ht="15.75" customHeight="1">
      <c r="A502" s="107"/>
      <c r="B502" s="108" t="str">
        <f t="shared" si="1"/>
        <v/>
      </c>
      <c r="C502" s="109" t="str">
        <f t="shared" si="2"/>
        <v/>
      </c>
      <c r="D502" s="110"/>
      <c r="E502" s="110"/>
      <c r="F502" s="110"/>
      <c r="G502" s="110"/>
      <c r="H502" s="110"/>
      <c r="I502" s="110"/>
      <c r="J502" s="111"/>
      <c r="K502" s="110"/>
      <c r="L502" s="110"/>
      <c r="M502" s="110"/>
    </row>
    <row r="503" ht="15.75" customHeight="1">
      <c r="A503" s="107"/>
      <c r="B503" s="108" t="str">
        <f t="shared" si="1"/>
        <v/>
      </c>
      <c r="C503" s="109" t="str">
        <f t="shared" si="2"/>
        <v/>
      </c>
      <c r="D503" s="110"/>
      <c r="E503" s="110"/>
      <c r="F503" s="110"/>
      <c r="G503" s="110"/>
      <c r="H503" s="110"/>
      <c r="I503" s="110"/>
      <c r="J503" s="111"/>
      <c r="K503" s="110"/>
      <c r="L503" s="110"/>
      <c r="M503" s="110"/>
    </row>
    <row r="504" ht="15.75" customHeight="1">
      <c r="A504" s="107"/>
      <c r="B504" s="108" t="str">
        <f t="shared" si="1"/>
        <v/>
      </c>
      <c r="C504" s="109" t="str">
        <f t="shared" si="2"/>
        <v/>
      </c>
      <c r="D504" s="110"/>
      <c r="E504" s="110"/>
      <c r="F504" s="110"/>
      <c r="G504" s="110"/>
      <c r="H504" s="110"/>
      <c r="I504" s="110"/>
      <c r="J504" s="111"/>
      <c r="K504" s="110"/>
      <c r="L504" s="110"/>
      <c r="M504" s="110"/>
    </row>
    <row r="505" ht="15.75" customHeight="1">
      <c r="A505" s="107"/>
      <c r="B505" s="112" t="str">
        <f t="shared" si="1"/>
        <v/>
      </c>
      <c r="C505" s="113" t="str">
        <f t="shared" si="2"/>
        <v/>
      </c>
      <c r="D505" s="110"/>
      <c r="E505" s="110"/>
      <c r="F505" s="110"/>
      <c r="G505" s="110"/>
      <c r="H505" s="110"/>
      <c r="I505" s="110"/>
      <c r="J505" s="111"/>
      <c r="K505" s="110"/>
      <c r="L505" s="110"/>
      <c r="M505" s="110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M2"/>
    <mergeCell ref="A3:M3"/>
  </mergeCells>
  <conditionalFormatting sqref="K6:K505">
    <cfRule type="expression" dxfId="4" priority="1">
      <formula>K6="Ja"</formula>
    </cfRule>
  </conditionalFormatting>
  <conditionalFormatting sqref="L6:L505">
    <cfRule type="colorScale" priority="2">
      <colorScale>
        <cfvo type="min"/>
        <cfvo type="percentile" val="50"/>
        <cfvo type="max"/>
        <color rgb="FFE8C5C9"/>
        <color rgb="FFF1D99B"/>
        <color rgb="FFB9D2B0"/>
      </colorScale>
    </cfRule>
  </conditionalFormatting>
  <dataValidations>
    <dataValidation type="list" allowBlank="1" sqref="E6:E505">
      <formula1>Listen!$A$5:$A$8</formula1>
    </dataValidation>
    <dataValidation type="list" allowBlank="1" sqref="H6:H505">
      <formula1>Listen!$D$5:$D$6</formula1>
    </dataValidation>
    <dataValidation type="list" allowBlank="1" sqref="K6:K505">
      <formula1>Listen!$F$5:$F$6</formula1>
    </dataValidation>
    <dataValidation type="list" allowBlank="1" sqref="I6:I505">
      <formula1>Listen!$E$5:$E$10</formula1>
    </dataValidation>
    <dataValidation type="list" allowBlank="1" sqref="L6:L505">
      <formula1>Listen!$H$5:$H$9</formula1>
    </dataValidation>
    <dataValidation type="list" allowBlank="1" sqref="F6:F505">
      <formula1>Listen!$B$5:$B$24</formula1>
    </dataValidation>
    <dataValidation type="list" allowBlank="1" sqref="G6:G505">
      <formula1>Listen!$C$5:$C$6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" width="13.0"/>
    <col customWidth="1" min="3" max="3" width="23.0"/>
    <col customWidth="1" min="4" max="4" width="20.0"/>
    <col customWidth="1" min="5" max="5" width="15.0"/>
    <col customWidth="1" min="6" max="6" width="30.0"/>
    <col customWidth="1" min="7" max="26" width="8.63"/>
  </cols>
  <sheetData>
    <row r="1" ht="27.75" customHeight="1">
      <c r="A1" s="114" t="s">
        <v>137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115" t="s">
        <v>138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8" t="s">
        <v>82</v>
      </c>
      <c r="B5" s="69" t="s">
        <v>46</v>
      </c>
      <c r="C5" s="69" t="s">
        <v>139</v>
      </c>
      <c r="D5" s="69" t="s">
        <v>140</v>
      </c>
      <c r="E5" s="69" t="s">
        <v>42</v>
      </c>
      <c r="F5" s="70" t="s">
        <v>91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95">
        <v>46023.0</v>
      </c>
      <c r="B6" s="96">
        <f t="shared" ref="B6:B205" si="1">IF(A6="","",DATE(YEAR(A6),MONTH(A6),1))</f>
        <v>46023</v>
      </c>
      <c r="C6" s="98" t="s">
        <v>141</v>
      </c>
      <c r="D6" s="98" t="s">
        <v>142</v>
      </c>
      <c r="E6" s="99">
        <v>2800.0</v>
      </c>
      <c r="F6" s="100" t="s">
        <v>97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1">
        <v>46037.0</v>
      </c>
      <c r="B7" s="102">
        <f t="shared" si="1"/>
        <v>46023</v>
      </c>
      <c r="C7" s="104" t="s">
        <v>143</v>
      </c>
      <c r="D7" s="104" t="s">
        <v>144</v>
      </c>
      <c r="E7" s="105">
        <v>140.0</v>
      </c>
      <c r="F7" s="106" t="s">
        <v>97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1">
        <v>46054.0</v>
      </c>
      <c r="B8" s="102">
        <f t="shared" si="1"/>
        <v>46054</v>
      </c>
      <c r="C8" s="104" t="s">
        <v>141</v>
      </c>
      <c r="D8" s="104" t="s">
        <v>142</v>
      </c>
      <c r="E8" s="105">
        <v>2800.0</v>
      </c>
      <c r="F8" s="106" t="s">
        <v>97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1">
        <v>46068.0</v>
      </c>
      <c r="B9" s="102">
        <f t="shared" si="1"/>
        <v>46054</v>
      </c>
      <c r="C9" s="104" t="s">
        <v>143</v>
      </c>
      <c r="D9" s="104" t="s">
        <v>144</v>
      </c>
      <c r="E9" s="105">
        <v>90.0</v>
      </c>
      <c r="F9" s="106" t="s">
        <v>97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1">
        <v>46082.0</v>
      </c>
      <c r="B10" s="102">
        <f t="shared" si="1"/>
        <v>46082</v>
      </c>
      <c r="C10" s="104" t="s">
        <v>141</v>
      </c>
      <c r="D10" s="104" t="s">
        <v>142</v>
      </c>
      <c r="E10" s="105">
        <v>2800.0</v>
      </c>
      <c r="F10" s="106" t="s">
        <v>97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1">
        <v>46096.0</v>
      </c>
      <c r="B11" s="102">
        <f t="shared" si="1"/>
        <v>46082</v>
      </c>
      <c r="C11" s="104" t="s">
        <v>143</v>
      </c>
      <c r="D11" s="104" t="s">
        <v>144</v>
      </c>
      <c r="E11" s="105">
        <v>180.0</v>
      </c>
      <c r="F11" s="106" t="s">
        <v>97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1">
        <v>46113.0</v>
      </c>
      <c r="B12" s="102">
        <f t="shared" si="1"/>
        <v>46113</v>
      </c>
      <c r="C12" s="104" t="s">
        <v>141</v>
      </c>
      <c r="D12" s="104" t="s">
        <v>142</v>
      </c>
      <c r="E12" s="105">
        <v>2800.0</v>
      </c>
      <c r="F12" s="106" t="s">
        <v>97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1">
        <v>46127.0</v>
      </c>
      <c r="B13" s="102">
        <f t="shared" si="1"/>
        <v>46113</v>
      </c>
      <c r="C13" s="104" t="s">
        <v>143</v>
      </c>
      <c r="D13" s="104" t="s">
        <v>144</v>
      </c>
      <c r="E13" s="105">
        <v>120.0</v>
      </c>
      <c r="F13" s="106" t="s">
        <v>97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1">
        <v>46143.0</v>
      </c>
      <c r="B14" s="102">
        <f t="shared" si="1"/>
        <v>46143</v>
      </c>
      <c r="C14" s="104" t="s">
        <v>141</v>
      </c>
      <c r="D14" s="104" t="s">
        <v>142</v>
      </c>
      <c r="E14" s="105">
        <v>2800.0</v>
      </c>
      <c r="F14" s="106" t="s">
        <v>97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01">
        <v>46157.0</v>
      </c>
      <c r="B15" s="102">
        <f t="shared" si="1"/>
        <v>46143</v>
      </c>
      <c r="C15" s="104" t="s">
        <v>143</v>
      </c>
      <c r="D15" s="104" t="s">
        <v>144</v>
      </c>
      <c r="E15" s="105">
        <v>210.0</v>
      </c>
      <c r="F15" s="106" t="s">
        <v>97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01">
        <v>46174.0</v>
      </c>
      <c r="B16" s="102">
        <f t="shared" si="1"/>
        <v>46174</v>
      </c>
      <c r="C16" s="104" t="s">
        <v>141</v>
      </c>
      <c r="D16" s="104" t="s">
        <v>142</v>
      </c>
      <c r="E16" s="105">
        <v>2800.0</v>
      </c>
      <c r="F16" s="106" t="s">
        <v>97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01">
        <v>46188.0</v>
      </c>
      <c r="B17" s="102">
        <f t="shared" si="1"/>
        <v>46174</v>
      </c>
      <c r="C17" s="104" t="s">
        <v>143</v>
      </c>
      <c r="D17" s="104" t="s">
        <v>144</v>
      </c>
      <c r="E17" s="105">
        <v>160.0</v>
      </c>
      <c r="F17" s="106" t="s">
        <v>97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01">
        <v>46204.0</v>
      </c>
      <c r="B18" s="102">
        <f t="shared" si="1"/>
        <v>46204</v>
      </c>
      <c r="C18" s="104" t="s">
        <v>141</v>
      </c>
      <c r="D18" s="104" t="s">
        <v>142</v>
      </c>
      <c r="E18" s="105">
        <v>2800.0</v>
      </c>
      <c r="F18" s="106" t="s">
        <v>97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01">
        <v>46218.0</v>
      </c>
      <c r="B19" s="102">
        <f t="shared" si="1"/>
        <v>46204</v>
      </c>
      <c r="C19" s="104" t="s">
        <v>143</v>
      </c>
      <c r="D19" s="104" t="s">
        <v>144</v>
      </c>
      <c r="E19" s="105">
        <v>250.0</v>
      </c>
      <c r="F19" s="106" t="s">
        <v>97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01"/>
      <c r="B20" s="102" t="str">
        <f t="shared" si="1"/>
        <v/>
      </c>
      <c r="C20" s="104"/>
      <c r="D20" s="104"/>
      <c r="E20" s="105"/>
      <c r="F20" s="10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01"/>
      <c r="B21" s="102" t="str">
        <f t="shared" si="1"/>
        <v/>
      </c>
      <c r="C21" s="104"/>
      <c r="D21" s="104"/>
      <c r="E21" s="105"/>
      <c r="F21" s="10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101"/>
      <c r="B22" s="102" t="str">
        <f t="shared" si="1"/>
        <v/>
      </c>
      <c r="C22" s="104"/>
      <c r="D22" s="104"/>
      <c r="E22" s="105"/>
      <c r="F22" s="10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01"/>
      <c r="B23" s="102" t="str">
        <f t="shared" si="1"/>
        <v/>
      </c>
      <c r="C23" s="104"/>
      <c r="D23" s="104"/>
      <c r="E23" s="105"/>
      <c r="F23" s="10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101"/>
      <c r="B24" s="102" t="str">
        <f t="shared" si="1"/>
        <v/>
      </c>
      <c r="C24" s="104"/>
      <c r="D24" s="104"/>
      <c r="E24" s="105"/>
      <c r="F24" s="10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101"/>
      <c r="B25" s="102" t="str">
        <f t="shared" si="1"/>
        <v/>
      </c>
      <c r="C25" s="104"/>
      <c r="D25" s="104"/>
      <c r="E25" s="105"/>
      <c r="F25" s="10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101"/>
      <c r="B26" s="102" t="str">
        <f t="shared" si="1"/>
        <v/>
      </c>
      <c r="C26" s="104"/>
      <c r="D26" s="104"/>
      <c r="E26" s="105"/>
      <c r="F26" s="10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101"/>
      <c r="B27" s="102" t="str">
        <f t="shared" si="1"/>
        <v/>
      </c>
      <c r="C27" s="104"/>
      <c r="D27" s="104"/>
      <c r="E27" s="105"/>
      <c r="F27" s="10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101"/>
      <c r="B28" s="102" t="str">
        <f t="shared" si="1"/>
        <v/>
      </c>
      <c r="C28" s="104"/>
      <c r="D28" s="104"/>
      <c r="E28" s="105"/>
      <c r="F28" s="10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101"/>
      <c r="B29" s="102" t="str">
        <f t="shared" si="1"/>
        <v/>
      </c>
      <c r="C29" s="104"/>
      <c r="D29" s="104"/>
      <c r="E29" s="105"/>
      <c r="F29" s="10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101"/>
      <c r="B30" s="102" t="str">
        <f t="shared" si="1"/>
        <v/>
      </c>
      <c r="C30" s="104"/>
      <c r="D30" s="104"/>
      <c r="E30" s="105"/>
      <c r="F30" s="10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101"/>
      <c r="B31" s="102" t="str">
        <f t="shared" si="1"/>
        <v/>
      </c>
      <c r="C31" s="104"/>
      <c r="D31" s="104"/>
      <c r="E31" s="105"/>
      <c r="F31" s="10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101"/>
      <c r="B32" s="102" t="str">
        <f t="shared" si="1"/>
        <v/>
      </c>
      <c r="C32" s="104"/>
      <c r="D32" s="104"/>
      <c r="E32" s="105"/>
      <c r="F32" s="10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101"/>
      <c r="B33" s="102" t="str">
        <f t="shared" si="1"/>
        <v/>
      </c>
      <c r="C33" s="104"/>
      <c r="D33" s="104"/>
      <c r="E33" s="105"/>
      <c r="F33" s="10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101"/>
      <c r="B34" s="102" t="str">
        <f t="shared" si="1"/>
        <v/>
      </c>
      <c r="C34" s="104"/>
      <c r="D34" s="104"/>
      <c r="E34" s="105"/>
      <c r="F34" s="10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101"/>
      <c r="B35" s="102" t="str">
        <f t="shared" si="1"/>
        <v/>
      </c>
      <c r="C35" s="104"/>
      <c r="D35" s="104"/>
      <c r="E35" s="105"/>
      <c r="F35" s="10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101"/>
      <c r="B36" s="102" t="str">
        <f t="shared" si="1"/>
        <v/>
      </c>
      <c r="C36" s="104"/>
      <c r="D36" s="104"/>
      <c r="E36" s="105"/>
      <c r="F36" s="10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01"/>
      <c r="B37" s="102" t="str">
        <f t="shared" si="1"/>
        <v/>
      </c>
      <c r="C37" s="104"/>
      <c r="D37" s="104"/>
      <c r="E37" s="105"/>
      <c r="F37" s="10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101"/>
      <c r="B38" s="102" t="str">
        <f t="shared" si="1"/>
        <v/>
      </c>
      <c r="C38" s="104"/>
      <c r="D38" s="104"/>
      <c r="E38" s="105"/>
      <c r="F38" s="10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101"/>
      <c r="B39" s="102" t="str">
        <f t="shared" si="1"/>
        <v/>
      </c>
      <c r="C39" s="104"/>
      <c r="D39" s="104"/>
      <c r="E39" s="105"/>
      <c r="F39" s="10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101"/>
      <c r="B40" s="102" t="str">
        <f t="shared" si="1"/>
        <v/>
      </c>
      <c r="C40" s="104"/>
      <c r="D40" s="104"/>
      <c r="E40" s="105"/>
      <c r="F40" s="10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101"/>
      <c r="B41" s="102" t="str">
        <f t="shared" si="1"/>
        <v/>
      </c>
      <c r="C41" s="104"/>
      <c r="D41" s="104"/>
      <c r="E41" s="105"/>
      <c r="F41" s="10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101"/>
      <c r="B42" s="102" t="str">
        <f t="shared" si="1"/>
        <v/>
      </c>
      <c r="C42" s="104"/>
      <c r="D42" s="104"/>
      <c r="E42" s="105"/>
      <c r="F42" s="10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101"/>
      <c r="B43" s="102" t="str">
        <f t="shared" si="1"/>
        <v/>
      </c>
      <c r="C43" s="104"/>
      <c r="D43" s="104"/>
      <c r="E43" s="105"/>
      <c r="F43" s="10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101"/>
      <c r="B44" s="102" t="str">
        <f t="shared" si="1"/>
        <v/>
      </c>
      <c r="C44" s="104"/>
      <c r="D44" s="104"/>
      <c r="E44" s="105"/>
      <c r="F44" s="10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101"/>
      <c r="B45" s="102" t="str">
        <f t="shared" si="1"/>
        <v/>
      </c>
      <c r="C45" s="104"/>
      <c r="D45" s="104"/>
      <c r="E45" s="105"/>
      <c r="F45" s="10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101"/>
      <c r="B46" s="102" t="str">
        <f t="shared" si="1"/>
        <v/>
      </c>
      <c r="C46" s="104"/>
      <c r="D46" s="104"/>
      <c r="E46" s="105"/>
      <c r="F46" s="10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101"/>
      <c r="B47" s="102" t="str">
        <f t="shared" si="1"/>
        <v/>
      </c>
      <c r="C47" s="104"/>
      <c r="D47" s="104"/>
      <c r="E47" s="105"/>
      <c r="F47" s="10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101"/>
      <c r="B48" s="102" t="str">
        <f t="shared" si="1"/>
        <v/>
      </c>
      <c r="C48" s="104"/>
      <c r="D48" s="104"/>
      <c r="E48" s="105"/>
      <c r="F48" s="10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101"/>
      <c r="B49" s="102" t="str">
        <f t="shared" si="1"/>
        <v/>
      </c>
      <c r="C49" s="104"/>
      <c r="D49" s="104"/>
      <c r="E49" s="105"/>
      <c r="F49" s="106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101"/>
      <c r="B50" s="102" t="str">
        <f t="shared" si="1"/>
        <v/>
      </c>
      <c r="C50" s="104"/>
      <c r="D50" s="104"/>
      <c r="E50" s="105"/>
      <c r="F50" s="106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101"/>
      <c r="B51" s="102" t="str">
        <f t="shared" si="1"/>
        <v/>
      </c>
      <c r="C51" s="104"/>
      <c r="D51" s="104"/>
      <c r="E51" s="105"/>
      <c r="F51" s="106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101"/>
      <c r="B52" s="102" t="str">
        <f t="shared" si="1"/>
        <v/>
      </c>
      <c r="C52" s="104"/>
      <c r="D52" s="104"/>
      <c r="E52" s="105"/>
      <c r="F52" s="106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101"/>
      <c r="B53" s="102" t="str">
        <f t="shared" si="1"/>
        <v/>
      </c>
      <c r="C53" s="104"/>
      <c r="D53" s="104"/>
      <c r="E53" s="105"/>
      <c r="F53" s="106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101"/>
      <c r="B54" s="102" t="str">
        <f t="shared" si="1"/>
        <v/>
      </c>
      <c r="C54" s="104"/>
      <c r="D54" s="104"/>
      <c r="E54" s="105"/>
      <c r="F54" s="106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101"/>
      <c r="B55" s="102" t="str">
        <f t="shared" si="1"/>
        <v/>
      </c>
      <c r="C55" s="104"/>
      <c r="D55" s="104"/>
      <c r="E55" s="105"/>
      <c r="F55" s="106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101"/>
      <c r="B56" s="102" t="str">
        <f t="shared" si="1"/>
        <v/>
      </c>
      <c r="C56" s="104"/>
      <c r="D56" s="104"/>
      <c r="E56" s="105"/>
      <c r="F56" s="106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101"/>
      <c r="B57" s="102" t="str">
        <f t="shared" si="1"/>
        <v/>
      </c>
      <c r="C57" s="104"/>
      <c r="D57" s="104"/>
      <c r="E57" s="105"/>
      <c r="F57" s="106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101"/>
      <c r="B58" s="102" t="str">
        <f t="shared" si="1"/>
        <v/>
      </c>
      <c r="C58" s="104"/>
      <c r="D58" s="104"/>
      <c r="E58" s="105"/>
      <c r="F58" s="106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101"/>
      <c r="B59" s="102" t="str">
        <f t="shared" si="1"/>
        <v/>
      </c>
      <c r="C59" s="104"/>
      <c r="D59" s="104"/>
      <c r="E59" s="105"/>
      <c r="F59" s="106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101"/>
      <c r="B60" s="102" t="str">
        <f t="shared" si="1"/>
        <v/>
      </c>
      <c r="C60" s="104"/>
      <c r="D60" s="104"/>
      <c r="E60" s="105"/>
      <c r="F60" s="106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101"/>
      <c r="B61" s="102" t="str">
        <f t="shared" si="1"/>
        <v/>
      </c>
      <c r="C61" s="104"/>
      <c r="D61" s="104"/>
      <c r="E61" s="105"/>
      <c r="F61" s="106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101"/>
      <c r="B62" s="102" t="str">
        <f t="shared" si="1"/>
        <v/>
      </c>
      <c r="C62" s="104"/>
      <c r="D62" s="104"/>
      <c r="E62" s="105"/>
      <c r="F62" s="10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101"/>
      <c r="B63" s="102" t="str">
        <f t="shared" si="1"/>
        <v/>
      </c>
      <c r="C63" s="104"/>
      <c r="D63" s="104"/>
      <c r="E63" s="105"/>
      <c r="F63" s="106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101"/>
      <c r="B64" s="102" t="str">
        <f t="shared" si="1"/>
        <v/>
      </c>
      <c r="C64" s="104"/>
      <c r="D64" s="104"/>
      <c r="E64" s="105"/>
      <c r="F64" s="106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101"/>
      <c r="B65" s="102" t="str">
        <f t="shared" si="1"/>
        <v/>
      </c>
      <c r="C65" s="104"/>
      <c r="D65" s="104"/>
      <c r="E65" s="105"/>
      <c r="F65" s="106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101"/>
      <c r="B66" s="102" t="str">
        <f t="shared" si="1"/>
        <v/>
      </c>
      <c r="C66" s="104"/>
      <c r="D66" s="104"/>
      <c r="E66" s="105"/>
      <c r="F66" s="106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101"/>
      <c r="B67" s="102" t="str">
        <f t="shared" si="1"/>
        <v/>
      </c>
      <c r="C67" s="104"/>
      <c r="D67" s="104"/>
      <c r="E67" s="105"/>
      <c r="F67" s="106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101"/>
      <c r="B68" s="102" t="str">
        <f t="shared" si="1"/>
        <v/>
      </c>
      <c r="C68" s="104"/>
      <c r="D68" s="104"/>
      <c r="E68" s="105"/>
      <c r="F68" s="106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101"/>
      <c r="B69" s="102" t="str">
        <f t="shared" si="1"/>
        <v/>
      </c>
      <c r="C69" s="104"/>
      <c r="D69" s="104"/>
      <c r="E69" s="105"/>
      <c r="F69" s="106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101"/>
      <c r="B70" s="102" t="str">
        <f t="shared" si="1"/>
        <v/>
      </c>
      <c r="C70" s="104"/>
      <c r="D70" s="104"/>
      <c r="E70" s="105"/>
      <c r="F70" s="10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101"/>
      <c r="B71" s="102" t="str">
        <f t="shared" si="1"/>
        <v/>
      </c>
      <c r="C71" s="104"/>
      <c r="D71" s="104"/>
      <c r="E71" s="105"/>
      <c r="F71" s="106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101"/>
      <c r="B72" s="102" t="str">
        <f t="shared" si="1"/>
        <v/>
      </c>
      <c r="C72" s="104"/>
      <c r="D72" s="104"/>
      <c r="E72" s="105"/>
      <c r="F72" s="106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101"/>
      <c r="B73" s="102" t="str">
        <f t="shared" si="1"/>
        <v/>
      </c>
      <c r="C73" s="104"/>
      <c r="D73" s="104"/>
      <c r="E73" s="105"/>
      <c r="F73" s="106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101"/>
      <c r="B74" s="102" t="str">
        <f t="shared" si="1"/>
        <v/>
      </c>
      <c r="C74" s="104"/>
      <c r="D74" s="104"/>
      <c r="E74" s="105"/>
      <c r="F74" s="106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101"/>
      <c r="B75" s="102" t="str">
        <f t="shared" si="1"/>
        <v/>
      </c>
      <c r="C75" s="104"/>
      <c r="D75" s="104"/>
      <c r="E75" s="105"/>
      <c r="F75" s="106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101"/>
      <c r="B76" s="102" t="str">
        <f t="shared" si="1"/>
        <v/>
      </c>
      <c r="C76" s="104"/>
      <c r="D76" s="104"/>
      <c r="E76" s="105"/>
      <c r="F76" s="106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101"/>
      <c r="B77" s="102" t="str">
        <f t="shared" si="1"/>
        <v/>
      </c>
      <c r="C77" s="104"/>
      <c r="D77" s="104"/>
      <c r="E77" s="105"/>
      <c r="F77" s="106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101"/>
      <c r="B78" s="102" t="str">
        <f t="shared" si="1"/>
        <v/>
      </c>
      <c r="C78" s="104"/>
      <c r="D78" s="104"/>
      <c r="E78" s="105"/>
      <c r="F78" s="106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101"/>
      <c r="B79" s="102" t="str">
        <f t="shared" si="1"/>
        <v/>
      </c>
      <c r="C79" s="104"/>
      <c r="D79" s="104"/>
      <c r="E79" s="105"/>
      <c r="F79" s="106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101"/>
      <c r="B80" s="102" t="str">
        <f t="shared" si="1"/>
        <v/>
      </c>
      <c r="C80" s="104"/>
      <c r="D80" s="104"/>
      <c r="E80" s="105"/>
      <c r="F80" s="106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101"/>
      <c r="B81" s="102" t="str">
        <f t="shared" si="1"/>
        <v/>
      </c>
      <c r="C81" s="104"/>
      <c r="D81" s="104"/>
      <c r="E81" s="105"/>
      <c r="F81" s="106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101"/>
      <c r="B82" s="102" t="str">
        <f t="shared" si="1"/>
        <v/>
      </c>
      <c r="C82" s="104"/>
      <c r="D82" s="104"/>
      <c r="E82" s="105"/>
      <c r="F82" s="106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101"/>
      <c r="B83" s="102" t="str">
        <f t="shared" si="1"/>
        <v/>
      </c>
      <c r="C83" s="104"/>
      <c r="D83" s="104"/>
      <c r="E83" s="105"/>
      <c r="F83" s="106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101"/>
      <c r="B84" s="102" t="str">
        <f t="shared" si="1"/>
        <v/>
      </c>
      <c r="C84" s="104"/>
      <c r="D84" s="104"/>
      <c r="E84" s="105"/>
      <c r="F84" s="106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101"/>
      <c r="B85" s="102" t="str">
        <f t="shared" si="1"/>
        <v/>
      </c>
      <c r="C85" s="104"/>
      <c r="D85" s="104"/>
      <c r="E85" s="105"/>
      <c r="F85" s="106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101"/>
      <c r="B86" s="102" t="str">
        <f t="shared" si="1"/>
        <v/>
      </c>
      <c r="C86" s="104"/>
      <c r="D86" s="104"/>
      <c r="E86" s="105"/>
      <c r="F86" s="106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101"/>
      <c r="B87" s="102" t="str">
        <f t="shared" si="1"/>
        <v/>
      </c>
      <c r="C87" s="104"/>
      <c r="D87" s="104"/>
      <c r="E87" s="105"/>
      <c r="F87" s="106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101"/>
      <c r="B88" s="102" t="str">
        <f t="shared" si="1"/>
        <v/>
      </c>
      <c r="C88" s="104"/>
      <c r="D88" s="104"/>
      <c r="E88" s="105"/>
      <c r="F88" s="106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101"/>
      <c r="B89" s="102" t="str">
        <f t="shared" si="1"/>
        <v/>
      </c>
      <c r="C89" s="104"/>
      <c r="D89" s="104"/>
      <c r="E89" s="105"/>
      <c r="F89" s="106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101"/>
      <c r="B90" s="102" t="str">
        <f t="shared" si="1"/>
        <v/>
      </c>
      <c r="C90" s="104"/>
      <c r="D90" s="104"/>
      <c r="E90" s="105"/>
      <c r="F90" s="106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101"/>
      <c r="B91" s="102" t="str">
        <f t="shared" si="1"/>
        <v/>
      </c>
      <c r="C91" s="104"/>
      <c r="D91" s="104"/>
      <c r="E91" s="105"/>
      <c r="F91" s="106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101"/>
      <c r="B92" s="102" t="str">
        <f t="shared" si="1"/>
        <v/>
      </c>
      <c r="C92" s="104"/>
      <c r="D92" s="104"/>
      <c r="E92" s="105"/>
      <c r="F92" s="106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101"/>
      <c r="B93" s="102" t="str">
        <f t="shared" si="1"/>
        <v/>
      </c>
      <c r="C93" s="104"/>
      <c r="D93" s="104"/>
      <c r="E93" s="105"/>
      <c r="F93" s="10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101"/>
      <c r="B94" s="102" t="str">
        <f t="shared" si="1"/>
        <v/>
      </c>
      <c r="C94" s="104"/>
      <c r="D94" s="104"/>
      <c r="E94" s="105"/>
      <c r="F94" s="106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101"/>
      <c r="B95" s="102" t="str">
        <f t="shared" si="1"/>
        <v/>
      </c>
      <c r="C95" s="104"/>
      <c r="D95" s="104"/>
      <c r="E95" s="105"/>
      <c r="F95" s="106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101"/>
      <c r="B96" s="102" t="str">
        <f t="shared" si="1"/>
        <v/>
      </c>
      <c r="C96" s="104"/>
      <c r="D96" s="104"/>
      <c r="E96" s="105"/>
      <c r="F96" s="106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101"/>
      <c r="B97" s="102" t="str">
        <f t="shared" si="1"/>
        <v/>
      </c>
      <c r="C97" s="104"/>
      <c r="D97" s="104"/>
      <c r="E97" s="105"/>
      <c r="F97" s="106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101"/>
      <c r="B98" s="102" t="str">
        <f t="shared" si="1"/>
        <v/>
      </c>
      <c r="C98" s="104"/>
      <c r="D98" s="104"/>
      <c r="E98" s="105"/>
      <c r="F98" s="106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101"/>
      <c r="B99" s="102" t="str">
        <f t="shared" si="1"/>
        <v/>
      </c>
      <c r="C99" s="104"/>
      <c r="D99" s="104"/>
      <c r="E99" s="105"/>
      <c r="F99" s="106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101"/>
      <c r="B100" s="102" t="str">
        <f t="shared" si="1"/>
        <v/>
      </c>
      <c r="C100" s="104"/>
      <c r="D100" s="104"/>
      <c r="E100" s="105"/>
      <c r="F100" s="106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101"/>
      <c r="B101" s="102" t="str">
        <f t="shared" si="1"/>
        <v/>
      </c>
      <c r="C101" s="104"/>
      <c r="D101" s="104"/>
      <c r="E101" s="105"/>
      <c r="F101" s="106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101"/>
      <c r="B102" s="102" t="str">
        <f t="shared" si="1"/>
        <v/>
      </c>
      <c r="C102" s="104"/>
      <c r="D102" s="104"/>
      <c r="E102" s="105"/>
      <c r="F102" s="106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101"/>
      <c r="B103" s="102" t="str">
        <f t="shared" si="1"/>
        <v/>
      </c>
      <c r="C103" s="104"/>
      <c r="D103" s="104"/>
      <c r="E103" s="105"/>
      <c r="F103" s="106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101"/>
      <c r="B104" s="102" t="str">
        <f t="shared" si="1"/>
        <v/>
      </c>
      <c r="C104" s="104"/>
      <c r="D104" s="104"/>
      <c r="E104" s="105"/>
      <c r="F104" s="10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101"/>
      <c r="B105" s="102" t="str">
        <f t="shared" si="1"/>
        <v/>
      </c>
      <c r="C105" s="104"/>
      <c r="D105" s="104"/>
      <c r="E105" s="105"/>
      <c r="F105" s="10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101"/>
      <c r="B106" s="102" t="str">
        <f t="shared" si="1"/>
        <v/>
      </c>
      <c r="C106" s="104"/>
      <c r="D106" s="104"/>
      <c r="E106" s="105"/>
      <c r="F106" s="106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101"/>
      <c r="B107" s="102" t="str">
        <f t="shared" si="1"/>
        <v/>
      </c>
      <c r="C107" s="104"/>
      <c r="D107" s="104"/>
      <c r="E107" s="105"/>
      <c r="F107" s="106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101"/>
      <c r="B108" s="102" t="str">
        <f t="shared" si="1"/>
        <v/>
      </c>
      <c r="C108" s="104"/>
      <c r="D108" s="104"/>
      <c r="E108" s="105"/>
      <c r="F108" s="106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101"/>
      <c r="B109" s="102" t="str">
        <f t="shared" si="1"/>
        <v/>
      </c>
      <c r="C109" s="104"/>
      <c r="D109" s="104"/>
      <c r="E109" s="105"/>
      <c r="F109" s="10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101"/>
      <c r="B110" s="102" t="str">
        <f t="shared" si="1"/>
        <v/>
      </c>
      <c r="C110" s="104"/>
      <c r="D110" s="104"/>
      <c r="E110" s="105"/>
      <c r="F110" s="106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101"/>
      <c r="B111" s="102" t="str">
        <f t="shared" si="1"/>
        <v/>
      </c>
      <c r="C111" s="104"/>
      <c r="D111" s="104"/>
      <c r="E111" s="105"/>
      <c r="F111" s="106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101"/>
      <c r="B112" s="102" t="str">
        <f t="shared" si="1"/>
        <v/>
      </c>
      <c r="C112" s="104"/>
      <c r="D112" s="104"/>
      <c r="E112" s="105"/>
      <c r="F112" s="106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101"/>
      <c r="B113" s="102" t="str">
        <f t="shared" si="1"/>
        <v/>
      </c>
      <c r="C113" s="104"/>
      <c r="D113" s="104"/>
      <c r="E113" s="105"/>
      <c r="F113" s="106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101"/>
      <c r="B114" s="102" t="str">
        <f t="shared" si="1"/>
        <v/>
      </c>
      <c r="C114" s="104"/>
      <c r="D114" s="104"/>
      <c r="E114" s="105"/>
      <c r="F114" s="106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101"/>
      <c r="B115" s="102" t="str">
        <f t="shared" si="1"/>
        <v/>
      </c>
      <c r="C115" s="104"/>
      <c r="D115" s="104"/>
      <c r="E115" s="105"/>
      <c r="F115" s="106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101"/>
      <c r="B116" s="102" t="str">
        <f t="shared" si="1"/>
        <v/>
      </c>
      <c r="C116" s="104"/>
      <c r="D116" s="104"/>
      <c r="E116" s="105"/>
      <c r="F116" s="106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101"/>
      <c r="B117" s="102" t="str">
        <f t="shared" si="1"/>
        <v/>
      </c>
      <c r="C117" s="104"/>
      <c r="D117" s="104"/>
      <c r="E117" s="105"/>
      <c r="F117" s="106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101"/>
      <c r="B118" s="102" t="str">
        <f t="shared" si="1"/>
        <v/>
      </c>
      <c r="C118" s="104"/>
      <c r="D118" s="104"/>
      <c r="E118" s="105"/>
      <c r="F118" s="10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101"/>
      <c r="B119" s="102" t="str">
        <f t="shared" si="1"/>
        <v/>
      </c>
      <c r="C119" s="104"/>
      <c r="D119" s="104"/>
      <c r="E119" s="105"/>
      <c r="F119" s="10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101"/>
      <c r="B120" s="102" t="str">
        <f t="shared" si="1"/>
        <v/>
      </c>
      <c r="C120" s="104"/>
      <c r="D120" s="104"/>
      <c r="E120" s="105"/>
      <c r="F120" s="10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101"/>
      <c r="B121" s="102" t="str">
        <f t="shared" si="1"/>
        <v/>
      </c>
      <c r="C121" s="104"/>
      <c r="D121" s="104"/>
      <c r="E121" s="105"/>
      <c r="F121" s="106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101"/>
      <c r="B122" s="102" t="str">
        <f t="shared" si="1"/>
        <v/>
      </c>
      <c r="C122" s="104"/>
      <c r="D122" s="104"/>
      <c r="E122" s="105"/>
      <c r="F122" s="106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101"/>
      <c r="B123" s="102" t="str">
        <f t="shared" si="1"/>
        <v/>
      </c>
      <c r="C123" s="104"/>
      <c r="D123" s="104"/>
      <c r="E123" s="105"/>
      <c r="F123" s="106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101"/>
      <c r="B124" s="102" t="str">
        <f t="shared" si="1"/>
        <v/>
      </c>
      <c r="C124" s="104"/>
      <c r="D124" s="104"/>
      <c r="E124" s="105"/>
      <c r="F124" s="106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101"/>
      <c r="B125" s="102" t="str">
        <f t="shared" si="1"/>
        <v/>
      </c>
      <c r="C125" s="104"/>
      <c r="D125" s="104"/>
      <c r="E125" s="105"/>
      <c r="F125" s="106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101"/>
      <c r="B126" s="102" t="str">
        <f t="shared" si="1"/>
        <v/>
      </c>
      <c r="C126" s="104"/>
      <c r="D126" s="104"/>
      <c r="E126" s="105"/>
      <c r="F126" s="106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101"/>
      <c r="B127" s="102" t="str">
        <f t="shared" si="1"/>
        <v/>
      </c>
      <c r="C127" s="104"/>
      <c r="D127" s="104"/>
      <c r="E127" s="105"/>
      <c r="F127" s="10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101"/>
      <c r="B128" s="102" t="str">
        <f t="shared" si="1"/>
        <v/>
      </c>
      <c r="C128" s="104"/>
      <c r="D128" s="104"/>
      <c r="E128" s="105"/>
      <c r="F128" s="10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101"/>
      <c r="B129" s="102" t="str">
        <f t="shared" si="1"/>
        <v/>
      </c>
      <c r="C129" s="104"/>
      <c r="D129" s="104"/>
      <c r="E129" s="105"/>
      <c r="F129" s="10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101"/>
      <c r="B130" s="102" t="str">
        <f t="shared" si="1"/>
        <v/>
      </c>
      <c r="C130" s="104"/>
      <c r="D130" s="104"/>
      <c r="E130" s="105"/>
      <c r="F130" s="10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101"/>
      <c r="B131" s="102" t="str">
        <f t="shared" si="1"/>
        <v/>
      </c>
      <c r="C131" s="104"/>
      <c r="D131" s="104"/>
      <c r="E131" s="105"/>
      <c r="F131" s="10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101"/>
      <c r="B132" s="102" t="str">
        <f t="shared" si="1"/>
        <v/>
      </c>
      <c r="C132" s="104"/>
      <c r="D132" s="104"/>
      <c r="E132" s="105"/>
      <c r="F132" s="106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101"/>
      <c r="B133" s="102" t="str">
        <f t="shared" si="1"/>
        <v/>
      </c>
      <c r="C133" s="104"/>
      <c r="D133" s="104"/>
      <c r="E133" s="105"/>
      <c r="F133" s="106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101"/>
      <c r="B134" s="102" t="str">
        <f t="shared" si="1"/>
        <v/>
      </c>
      <c r="C134" s="104"/>
      <c r="D134" s="104"/>
      <c r="E134" s="105"/>
      <c r="F134" s="106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101"/>
      <c r="B135" s="102" t="str">
        <f t="shared" si="1"/>
        <v/>
      </c>
      <c r="C135" s="104"/>
      <c r="D135" s="104"/>
      <c r="E135" s="105"/>
      <c r="F135" s="106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101"/>
      <c r="B136" s="102" t="str">
        <f t="shared" si="1"/>
        <v/>
      </c>
      <c r="C136" s="104"/>
      <c r="D136" s="104"/>
      <c r="E136" s="105"/>
      <c r="F136" s="106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101"/>
      <c r="B137" s="102" t="str">
        <f t="shared" si="1"/>
        <v/>
      </c>
      <c r="C137" s="104"/>
      <c r="D137" s="104"/>
      <c r="E137" s="105"/>
      <c r="F137" s="106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101"/>
      <c r="B138" s="102" t="str">
        <f t="shared" si="1"/>
        <v/>
      </c>
      <c r="C138" s="104"/>
      <c r="D138" s="104"/>
      <c r="E138" s="105"/>
      <c r="F138" s="106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101"/>
      <c r="B139" s="102" t="str">
        <f t="shared" si="1"/>
        <v/>
      </c>
      <c r="C139" s="104"/>
      <c r="D139" s="104"/>
      <c r="E139" s="105"/>
      <c r="F139" s="106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101"/>
      <c r="B140" s="102" t="str">
        <f t="shared" si="1"/>
        <v/>
      </c>
      <c r="C140" s="104"/>
      <c r="D140" s="104"/>
      <c r="E140" s="105"/>
      <c r="F140" s="106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101"/>
      <c r="B141" s="102" t="str">
        <f t="shared" si="1"/>
        <v/>
      </c>
      <c r="C141" s="104"/>
      <c r="D141" s="104"/>
      <c r="E141" s="105"/>
      <c r="F141" s="10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101"/>
      <c r="B142" s="102" t="str">
        <f t="shared" si="1"/>
        <v/>
      </c>
      <c r="C142" s="104"/>
      <c r="D142" s="104"/>
      <c r="E142" s="105"/>
      <c r="F142" s="106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101"/>
      <c r="B143" s="102" t="str">
        <f t="shared" si="1"/>
        <v/>
      </c>
      <c r="C143" s="104"/>
      <c r="D143" s="104"/>
      <c r="E143" s="105"/>
      <c r="F143" s="106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101"/>
      <c r="B144" s="102" t="str">
        <f t="shared" si="1"/>
        <v/>
      </c>
      <c r="C144" s="104"/>
      <c r="D144" s="104"/>
      <c r="E144" s="105"/>
      <c r="F144" s="106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101"/>
      <c r="B145" s="102" t="str">
        <f t="shared" si="1"/>
        <v/>
      </c>
      <c r="C145" s="104"/>
      <c r="D145" s="104"/>
      <c r="E145" s="105"/>
      <c r="F145" s="106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101"/>
      <c r="B146" s="102" t="str">
        <f t="shared" si="1"/>
        <v/>
      </c>
      <c r="C146" s="104"/>
      <c r="D146" s="104"/>
      <c r="E146" s="105"/>
      <c r="F146" s="106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101"/>
      <c r="B147" s="102" t="str">
        <f t="shared" si="1"/>
        <v/>
      </c>
      <c r="C147" s="104"/>
      <c r="D147" s="104"/>
      <c r="E147" s="105"/>
      <c r="F147" s="106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101"/>
      <c r="B148" s="102" t="str">
        <f t="shared" si="1"/>
        <v/>
      </c>
      <c r="C148" s="104"/>
      <c r="D148" s="104"/>
      <c r="E148" s="105"/>
      <c r="F148" s="106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101"/>
      <c r="B149" s="102" t="str">
        <f t="shared" si="1"/>
        <v/>
      </c>
      <c r="C149" s="104"/>
      <c r="D149" s="104"/>
      <c r="E149" s="105"/>
      <c r="F149" s="106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101"/>
      <c r="B150" s="102" t="str">
        <f t="shared" si="1"/>
        <v/>
      </c>
      <c r="C150" s="104"/>
      <c r="D150" s="104"/>
      <c r="E150" s="105"/>
      <c r="F150" s="106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101"/>
      <c r="B151" s="102" t="str">
        <f t="shared" si="1"/>
        <v/>
      </c>
      <c r="C151" s="104"/>
      <c r="D151" s="104"/>
      <c r="E151" s="105"/>
      <c r="F151" s="106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101"/>
      <c r="B152" s="102" t="str">
        <f t="shared" si="1"/>
        <v/>
      </c>
      <c r="C152" s="104"/>
      <c r="D152" s="104"/>
      <c r="E152" s="105"/>
      <c r="F152" s="106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101"/>
      <c r="B153" s="102" t="str">
        <f t="shared" si="1"/>
        <v/>
      </c>
      <c r="C153" s="104"/>
      <c r="D153" s="104"/>
      <c r="E153" s="105"/>
      <c r="F153" s="106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101"/>
      <c r="B154" s="102" t="str">
        <f t="shared" si="1"/>
        <v/>
      </c>
      <c r="C154" s="104"/>
      <c r="D154" s="104"/>
      <c r="E154" s="105"/>
      <c r="F154" s="10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101"/>
      <c r="B155" s="102" t="str">
        <f t="shared" si="1"/>
        <v/>
      </c>
      <c r="C155" s="104"/>
      <c r="D155" s="104"/>
      <c r="E155" s="105"/>
      <c r="F155" s="106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101"/>
      <c r="B156" s="102" t="str">
        <f t="shared" si="1"/>
        <v/>
      </c>
      <c r="C156" s="104"/>
      <c r="D156" s="104"/>
      <c r="E156" s="105"/>
      <c r="F156" s="106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101"/>
      <c r="B157" s="102" t="str">
        <f t="shared" si="1"/>
        <v/>
      </c>
      <c r="C157" s="104"/>
      <c r="D157" s="104"/>
      <c r="E157" s="105"/>
      <c r="F157" s="106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101"/>
      <c r="B158" s="102" t="str">
        <f t="shared" si="1"/>
        <v/>
      </c>
      <c r="C158" s="104"/>
      <c r="D158" s="104"/>
      <c r="E158" s="105"/>
      <c r="F158" s="106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101"/>
      <c r="B159" s="102" t="str">
        <f t="shared" si="1"/>
        <v/>
      </c>
      <c r="C159" s="104"/>
      <c r="D159" s="104"/>
      <c r="E159" s="105"/>
      <c r="F159" s="106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101"/>
      <c r="B160" s="102" t="str">
        <f t="shared" si="1"/>
        <v/>
      </c>
      <c r="C160" s="104"/>
      <c r="D160" s="104"/>
      <c r="E160" s="105"/>
      <c r="F160" s="106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101"/>
      <c r="B161" s="102" t="str">
        <f t="shared" si="1"/>
        <v/>
      </c>
      <c r="C161" s="104"/>
      <c r="D161" s="104"/>
      <c r="E161" s="105"/>
      <c r="F161" s="106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101"/>
      <c r="B162" s="102" t="str">
        <f t="shared" si="1"/>
        <v/>
      </c>
      <c r="C162" s="104"/>
      <c r="D162" s="104"/>
      <c r="E162" s="105"/>
      <c r="F162" s="106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101"/>
      <c r="B163" s="102" t="str">
        <f t="shared" si="1"/>
        <v/>
      </c>
      <c r="C163" s="104"/>
      <c r="D163" s="104"/>
      <c r="E163" s="105"/>
      <c r="F163" s="106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101"/>
      <c r="B164" s="102" t="str">
        <f t="shared" si="1"/>
        <v/>
      </c>
      <c r="C164" s="104"/>
      <c r="D164" s="104"/>
      <c r="E164" s="105"/>
      <c r="F164" s="10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101"/>
      <c r="B165" s="102" t="str">
        <f t="shared" si="1"/>
        <v/>
      </c>
      <c r="C165" s="104"/>
      <c r="D165" s="104"/>
      <c r="E165" s="105"/>
      <c r="F165" s="106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101"/>
      <c r="B166" s="102" t="str">
        <f t="shared" si="1"/>
        <v/>
      </c>
      <c r="C166" s="104"/>
      <c r="D166" s="104"/>
      <c r="E166" s="105"/>
      <c r="F166" s="106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101"/>
      <c r="B167" s="102" t="str">
        <f t="shared" si="1"/>
        <v/>
      </c>
      <c r="C167" s="104"/>
      <c r="D167" s="104"/>
      <c r="E167" s="105"/>
      <c r="F167" s="106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101"/>
      <c r="B168" s="102" t="str">
        <f t="shared" si="1"/>
        <v/>
      </c>
      <c r="C168" s="104"/>
      <c r="D168" s="104"/>
      <c r="E168" s="105"/>
      <c r="F168" s="106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101"/>
      <c r="B169" s="102" t="str">
        <f t="shared" si="1"/>
        <v/>
      </c>
      <c r="C169" s="104"/>
      <c r="D169" s="104"/>
      <c r="E169" s="105"/>
      <c r="F169" s="106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101"/>
      <c r="B170" s="102" t="str">
        <f t="shared" si="1"/>
        <v/>
      </c>
      <c r="C170" s="104"/>
      <c r="D170" s="104"/>
      <c r="E170" s="105"/>
      <c r="F170" s="106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101"/>
      <c r="B171" s="102" t="str">
        <f t="shared" si="1"/>
        <v/>
      </c>
      <c r="C171" s="104"/>
      <c r="D171" s="104"/>
      <c r="E171" s="105"/>
      <c r="F171" s="10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101"/>
      <c r="B172" s="102" t="str">
        <f t="shared" si="1"/>
        <v/>
      </c>
      <c r="C172" s="104"/>
      <c r="D172" s="104"/>
      <c r="E172" s="105"/>
      <c r="F172" s="10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101"/>
      <c r="B173" s="102" t="str">
        <f t="shared" si="1"/>
        <v/>
      </c>
      <c r="C173" s="104"/>
      <c r="D173" s="104"/>
      <c r="E173" s="105"/>
      <c r="F173" s="106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101"/>
      <c r="B174" s="102" t="str">
        <f t="shared" si="1"/>
        <v/>
      </c>
      <c r="C174" s="104"/>
      <c r="D174" s="104"/>
      <c r="E174" s="105"/>
      <c r="F174" s="106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101"/>
      <c r="B175" s="102" t="str">
        <f t="shared" si="1"/>
        <v/>
      </c>
      <c r="C175" s="104"/>
      <c r="D175" s="104"/>
      <c r="E175" s="105"/>
      <c r="F175" s="106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101"/>
      <c r="B176" s="102" t="str">
        <f t="shared" si="1"/>
        <v/>
      </c>
      <c r="C176" s="104"/>
      <c r="D176" s="104"/>
      <c r="E176" s="105"/>
      <c r="F176" s="106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101"/>
      <c r="B177" s="102" t="str">
        <f t="shared" si="1"/>
        <v/>
      </c>
      <c r="C177" s="104"/>
      <c r="D177" s="104"/>
      <c r="E177" s="105"/>
      <c r="F177" s="106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101"/>
      <c r="B178" s="102" t="str">
        <f t="shared" si="1"/>
        <v/>
      </c>
      <c r="C178" s="104"/>
      <c r="D178" s="104"/>
      <c r="E178" s="105"/>
      <c r="F178" s="106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101"/>
      <c r="B179" s="102" t="str">
        <f t="shared" si="1"/>
        <v/>
      </c>
      <c r="C179" s="104"/>
      <c r="D179" s="104"/>
      <c r="E179" s="105"/>
      <c r="F179" s="106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101"/>
      <c r="B180" s="102" t="str">
        <f t="shared" si="1"/>
        <v/>
      </c>
      <c r="C180" s="104"/>
      <c r="D180" s="104"/>
      <c r="E180" s="105"/>
      <c r="F180" s="106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101"/>
      <c r="B181" s="102" t="str">
        <f t="shared" si="1"/>
        <v/>
      </c>
      <c r="C181" s="104"/>
      <c r="D181" s="104"/>
      <c r="E181" s="105"/>
      <c r="F181" s="106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101"/>
      <c r="B182" s="102" t="str">
        <f t="shared" si="1"/>
        <v/>
      </c>
      <c r="C182" s="104"/>
      <c r="D182" s="104"/>
      <c r="E182" s="105"/>
      <c r="F182" s="106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101"/>
      <c r="B183" s="102" t="str">
        <f t="shared" si="1"/>
        <v/>
      </c>
      <c r="C183" s="104"/>
      <c r="D183" s="104"/>
      <c r="E183" s="105"/>
      <c r="F183" s="106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101"/>
      <c r="B184" s="102" t="str">
        <f t="shared" si="1"/>
        <v/>
      </c>
      <c r="C184" s="104"/>
      <c r="D184" s="104"/>
      <c r="E184" s="105"/>
      <c r="F184" s="106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101"/>
      <c r="B185" s="102" t="str">
        <f t="shared" si="1"/>
        <v/>
      </c>
      <c r="C185" s="104"/>
      <c r="D185" s="104"/>
      <c r="E185" s="105"/>
      <c r="F185" s="106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101"/>
      <c r="B186" s="102" t="str">
        <f t="shared" si="1"/>
        <v/>
      </c>
      <c r="C186" s="104"/>
      <c r="D186" s="104"/>
      <c r="E186" s="105"/>
      <c r="F186" s="106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101"/>
      <c r="B187" s="102" t="str">
        <f t="shared" si="1"/>
        <v/>
      </c>
      <c r="C187" s="104"/>
      <c r="D187" s="104"/>
      <c r="E187" s="105"/>
      <c r="F187" s="106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101"/>
      <c r="B188" s="102" t="str">
        <f t="shared" si="1"/>
        <v/>
      </c>
      <c r="C188" s="104"/>
      <c r="D188" s="104"/>
      <c r="E188" s="105"/>
      <c r="F188" s="10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101"/>
      <c r="B189" s="102" t="str">
        <f t="shared" si="1"/>
        <v/>
      </c>
      <c r="C189" s="104"/>
      <c r="D189" s="104"/>
      <c r="E189" s="105"/>
      <c r="F189" s="106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101"/>
      <c r="B190" s="102" t="str">
        <f t="shared" si="1"/>
        <v/>
      </c>
      <c r="C190" s="104"/>
      <c r="D190" s="104"/>
      <c r="E190" s="105"/>
      <c r="F190" s="106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101"/>
      <c r="B191" s="102" t="str">
        <f t="shared" si="1"/>
        <v/>
      </c>
      <c r="C191" s="104"/>
      <c r="D191" s="104"/>
      <c r="E191" s="105"/>
      <c r="F191" s="106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101"/>
      <c r="B192" s="102" t="str">
        <f t="shared" si="1"/>
        <v/>
      </c>
      <c r="C192" s="104"/>
      <c r="D192" s="104"/>
      <c r="E192" s="105"/>
      <c r="F192" s="106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101"/>
      <c r="B193" s="102" t="str">
        <f t="shared" si="1"/>
        <v/>
      </c>
      <c r="C193" s="104"/>
      <c r="D193" s="104"/>
      <c r="E193" s="105"/>
      <c r="F193" s="106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101"/>
      <c r="B194" s="102" t="str">
        <f t="shared" si="1"/>
        <v/>
      </c>
      <c r="C194" s="104"/>
      <c r="D194" s="104"/>
      <c r="E194" s="105"/>
      <c r="F194" s="106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101"/>
      <c r="B195" s="102" t="str">
        <f t="shared" si="1"/>
        <v/>
      </c>
      <c r="C195" s="104"/>
      <c r="D195" s="104"/>
      <c r="E195" s="105"/>
      <c r="F195" s="106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101"/>
      <c r="B196" s="102" t="str">
        <f t="shared" si="1"/>
        <v/>
      </c>
      <c r="C196" s="104"/>
      <c r="D196" s="104"/>
      <c r="E196" s="105"/>
      <c r="F196" s="106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101"/>
      <c r="B197" s="102" t="str">
        <f t="shared" si="1"/>
        <v/>
      </c>
      <c r="C197" s="104"/>
      <c r="D197" s="104"/>
      <c r="E197" s="105"/>
      <c r="F197" s="106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101"/>
      <c r="B198" s="102" t="str">
        <f t="shared" si="1"/>
        <v/>
      </c>
      <c r="C198" s="104"/>
      <c r="D198" s="104"/>
      <c r="E198" s="105"/>
      <c r="F198" s="106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101"/>
      <c r="B199" s="102" t="str">
        <f t="shared" si="1"/>
        <v/>
      </c>
      <c r="C199" s="104"/>
      <c r="D199" s="104"/>
      <c r="E199" s="105"/>
      <c r="F199" s="106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101"/>
      <c r="B200" s="102" t="str">
        <f t="shared" si="1"/>
        <v/>
      </c>
      <c r="C200" s="104"/>
      <c r="D200" s="104"/>
      <c r="E200" s="105"/>
      <c r="F200" s="106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107"/>
      <c r="B201" s="108" t="str">
        <f t="shared" si="1"/>
        <v/>
      </c>
      <c r="C201" s="110"/>
      <c r="D201" s="110"/>
      <c r="E201" s="111"/>
      <c r="F201" s="110"/>
    </row>
    <row r="202" ht="15.75" customHeight="1">
      <c r="A202" s="107"/>
      <c r="B202" s="108" t="str">
        <f t="shared" si="1"/>
        <v/>
      </c>
      <c r="C202" s="110"/>
      <c r="D202" s="110"/>
      <c r="E202" s="111"/>
      <c r="F202" s="110"/>
    </row>
    <row r="203" ht="15.75" customHeight="1">
      <c r="A203" s="107"/>
      <c r="B203" s="108" t="str">
        <f t="shared" si="1"/>
        <v/>
      </c>
      <c r="C203" s="110"/>
      <c r="D203" s="110"/>
      <c r="E203" s="111"/>
      <c r="F203" s="110"/>
    </row>
    <row r="204" ht="15.75" customHeight="1">
      <c r="A204" s="107"/>
      <c r="B204" s="108" t="str">
        <f t="shared" si="1"/>
        <v/>
      </c>
      <c r="C204" s="110"/>
      <c r="D204" s="110"/>
      <c r="E204" s="111"/>
      <c r="F204" s="110"/>
    </row>
    <row r="205" ht="15.75" customHeight="1">
      <c r="A205" s="107"/>
      <c r="B205" s="112" t="str">
        <f t="shared" si="1"/>
        <v/>
      </c>
      <c r="C205" s="110"/>
      <c r="D205" s="110"/>
      <c r="E205" s="111"/>
      <c r="F205" s="110"/>
    </row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2"/>
    <mergeCell ref="A3:F3"/>
  </mergeCells>
  <dataValidations>
    <dataValidation type="list" allowBlank="1" sqref="D6:D205">
      <formula1>Listen!$G$5:$G$10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5" width="16.0"/>
    <col customWidth="1" min="6" max="6" width="13.0"/>
    <col customWidth="1" min="7" max="10" width="18.0"/>
    <col customWidth="1" min="11" max="26" width="8.63"/>
  </cols>
  <sheetData>
    <row r="1" ht="27.75" customHeight="1">
      <c r="A1" s="116" t="s">
        <v>145</v>
      </c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27.75" customHeight="1"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27.75" customHeight="1">
      <c r="A3" s="3" t="s">
        <v>146</v>
      </c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68" t="s">
        <v>46</v>
      </c>
      <c r="B5" s="69" t="s">
        <v>147</v>
      </c>
      <c r="C5" s="69" t="s">
        <v>148</v>
      </c>
      <c r="D5" s="69" t="s">
        <v>149</v>
      </c>
      <c r="E5" s="69" t="s">
        <v>63</v>
      </c>
      <c r="F5" s="69" t="s">
        <v>26</v>
      </c>
      <c r="G5" s="69" t="s">
        <v>150</v>
      </c>
      <c r="H5" s="69" t="s">
        <v>151</v>
      </c>
      <c r="I5" s="69" t="s">
        <v>152</v>
      </c>
      <c r="J5" s="70" t="s">
        <v>153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117">
        <f>Monatsplanung!A6</f>
        <v>46023</v>
      </c>
      <c r="B6" s="118">
        <f>Monatsplanung!C6</f>
        <v>2940</v>
      </c>
      <c r="C6" s="118">
        <f>Monatsplanung!N6</f>
        <v>1527.99</v>
      </c>
      <c r="D6" s="118">
        <f>Monatsplanung!P6</f>
        <v>1412.01</v>
      </c>
      <c r="E6" s="118">
        <f>Monatsplanung!D6</f>
        <v>650</v>
      </c>
      <c r="F6" s="119">
        <f>Monatsplanung!Q6</f>
        <v>0.4802755102</v>
      </c>
      <c r="G6" s="118">
        <f>SUMIFS(Ausgaben!$J$6:$J$505,Ausgaben!$B$6:$B$505,$A6,Ausgaben!$K$6:$K$505,"Ja")</f>
        <v>38</v>
      </c>
      <c r="H6" s="118">
        <f>SUMIFS(Ausgaben!$J$6:$J$505,Ausgaben!$B$6:$B$505,$A6,Ausgaben!$G$6:$G$505,"Wunsch")</f>
        <v>57.99</v>
      </c>
      <c r="I6" s="118">
        <f>SUMIFS(Ausgaben!$J$6:$J$505,Ausgaben!$B$6:$B$505,$A6,Ausgaben!$G$6:$G$505,"Bedarf")</f>
        <v>1470</v>
      </c>
      <c r="J6" s="120">
        <f>Monatsplanung!O6</f>
        <v>442.01</v>
      </c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121">
        <f>Monatsplanung!A7</f>
        <v>46054</v>
      </c>
      <c r="B7" s="122">
        <f>Monatsplanung!C7</f>
        <v>2890</v>
      </c>
      <c r="C7" s="122">
        <f>Monatsplanung!N7</f>
        <v>1399.5</v>
      </c>
      <c r="D7" s="122">
        <f>Monatsplanung!P7</f>
        <v>1490.5</v>
      </c>
      <c r="E7" s="122">
        <f>Monatsplanung!D7</f>
        <v>650</v>
      </c>
      <c r="F7" s="123">
        <f>Monatsplanung!Q7</f>
        <v>0.5157439446</v>
      </c>
      <c r="G7" s="122">
        <f>SUMIFS(Ausgaben!$J$6:$J$505,Ausgaben!$B$6:$B$505,$A7,Ausgaben!$K$6:$K$505,"Ja")</f>
        <v>74</v>
      </c>
      <c r="H7" s="122">
        <f>SUMIFS(Ausgaben!$J$6:$J$505,Ausgaben!$B$6:$B$505,$A7,Ausgaben!$G$6:$G$505,"Wunsch")</f>
        <v>153</v>
      </c>
      <c r="I7" s="122">
        <f>SUMIFS(Ausgaben!$J$6:$J$505,Ausgaben!$B$6:$B$505,$A7,Ausgaben!$G$6:$G$505,"Bedarf")</f>
        <v>1246.5</v>
      </c>
      <c r="J7" s="124">
        <f>Monatsplanung!O7</f>
        <v>520.5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121">
        <f>Monatsplanung!A8</f>
        <v>46082</v>
      </c>
      <c r="B8" s="122">
        <f>Monatsplanung!C8</f>
        <v>2980</v>
      </c>
      <c r="C8" s="122">
        <f>Monatsplanung!N8</f>
        <v>1385.9</v>
      </c>
      <c r="D8" s="122">
        <f>Monatsplanung!P8</f>
        <v>1594.1</v>
      </c>
      <c r="E8" s="122">
        <f>Monatsplanung!D8</f>
        <v>700</v>
      </c>
      <c r="F8" s="123">
        <f>Monatsplanung!Q8</f>
        <v>0.5349328859</v>
      </c>
      <c r="G8" s="122">
        <f>SUMIFS(Ausgaben!$J$6:$J$505,Ausgaben!$B$6:$B$505,$A8,Ausgaben!$K$6:$K$505,"Ja")</f>
        <v>101</v>
      </c>
      <c r="H8" s="122">
        <f>SUMIFS(Ausgaben!$J$6:$J$505,Ausgaben!$B$6:$B$505,$A8,Ausgaben!$G$6:$G$505,"Wunsch")</f>
        <v>130.9</v>
      </c>
      <c r="I8" s="122">
        <f>SUMIFS(Ausgaben!$J$6:$J$505,Ausgaben!$B$6:$B$505,$A8,Ausgaben!$G$6:$G$505,"Bedarf")</f>
        <v>1255</v>
      </c>
      <c r="J8" s="124">
        <f>Monatsplanung!O8</f>
        <v>524.1</v>
      </c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121">
        <f>Monatsplanung!A9</f>
        <v>46113</v>
      </c>
      <c r="B9" s="122">
        <f>Monatsplanung!C9</f>
        <v>2920</v>
      </c>
      <c r="C9" s="122">
        <f>Monatsplanung!N9</f>
        <v>1516</v>
      </c>
      <c r="D9" s="122">
        <f>Monatsplanung!P9</f>
        <v>1404</v>
      </c>
      <c r="E9" s="122">
        <f>Monatsplanung!D9</f>
        <v>650</v>
      </c>
      <c r="F9" s="123">
        <f>Monatsplanung!Q9</f>
        <v>0.4808219178</v>
      </c>
      <c r="G9" s="122">
        <f>SUMIFS(Ausgaben!$J$6:$J$505,Ausgaben!$B$6:$B$505,$A9,Ausgaben!$K$6:$K$505,"Ja")</f>
        <v>0</v>
      </c>
      <c r="H9" s="122">
        <f>SUMIFS(Ausgaben!$J$6:$J$505,Ausgaben!$B$6:$B$505,$A9,Ausgaben!$G$6:$G$505,"Wunsch")</f>
        <v>228</v>
      </c>
      <c r="I9" s="122">
        <f>SUMIFS(Ausgaben!$J$6:$J$505,Ausgaben!$B$6:$B$505,$A9,Ausgaben!$G$6:$G$505,"Bedarf")</f>
        <v>1288</v>
      </c>
      <c r="J9" s="124">
        <f>Monatsplanung!O9</f>
        <v>414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121">
        <f>Monatsplanung!A10</f>
        <v>46143</v>
      </c>
      <c r="B10" s="122">
        <f>Monatsplanung!C10</f>
        <v>3010</v>
      </c>
      <c r="C10" s="122">
        <f>Monatsplanung!N10</f>
        <v>1617</v>
      </c>
      <c r="D10" s="122">
        <f>Monatsplanung!P10</f>
        <v>1393</v>
      </c>
      <c r="E10" s="122">
        <f>Monatsplanung!D10</f>
        <v>700</v>
      </c>
      <c r="F10" s="123">
        <f>Monatsplanung!Q10</f>
        <v>0.4627906977</v>
      </c>
      <c r="G10" s="122">
        <f>SUMIFS(Ausgaben!$J$6:$J$505,Ausgaben!$B$6:$B$505,$A10,Ausgaben!$K$6:$K$505,"Ja")</f>
        <v>129</v>
      </c>
      <c r="H10" s="122">
        <f>SUMIFS(Ausgaben!$J$6:$J$505,Ausgaben!$B$6:$B$505,$A10,Ausgaben!$G$6:$G$505,"Wunsch")</f>
        <v>224</v>
      </c>
      <c r="I10" s="122">
        <f>SUMIFS(Ausgaben!$J$6:$J$505,Ausgaben!$B$6:$B$505,$A10,Ausgaben!$G$6:$G$505,"Bedarf")</f>
        <v>1393</v>
      </c>
      <c r="J10" s="124">
        <f>Monatsplanung!O10</f>
        <v>383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121">
        <f>Monatsplanung!A11</f>
        <v>46174</v>
      </c>
      <c r="B11" s="122">
        <f>Monatsplanung!C11</f>
        <v>2960</v>
      </c>
      <c r="C11" s="122">
        <f>Monatsplanung!N11</f>
        <v>1483</v>
      </c>
      <c r="D11" s="122">
        <f>Monatsplanung!P11</f>
        <v>1477</v>
      </c>
      <c r="E11" s="122">
        <f>Monatsplanung!D11</f>
        <v>700</v>
      </c>
      <c r="F11" s="123">
        <f>Monatsplanung!Q11</f>
        <v>0.4989864865</v>
      </c>
      <c r="G11" s="122">
        <f>SUMIFS(Ausgaben!$J$6:$J$505,Ausgaben!$B$6:$B$505,$A11,Ausgaben!$K$6:$K$505,"Ja")</f>
        <v>41</v>
      </c>
      <c r="H11" s="122">
        <f>SUMIFS(Ausgaben!$J$6:$J$505,Ausgaben!$B$6:$B$505,$A11,Ausgaben!$G$6:$G$505,"Wunsch")</f>
        <v>129</v>
      </c>
      <c r="I11" s="122">
        <f>SUMIFS(Ausgaben!$J$6:$J$505,Ausgaben!$B$6:$B$505,$A11,Ausgaben!$G$6:$G$505,"Bedarf")</f>
        <v>1354</v>
      </c>
      <c r="J11" s="124">
        <f>Monatsplanung!O11</f>
        <v>447</v>
      </c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121">
        <f>Monatsplanung!A12</f>
        <v>46204</v>
      </c>
      <c r="B12" s="122">
        <f>Monatsplanung!C12</f>
        <v>3050</v>
      </c>
      <c r="C12" s="122">
        <f>Monatsplanung!N12</f>
        <v>1575.2</v>
      </c>
      <c r="D12" s="122">
        <f>Monatsplanung!P12</f>
        <v>1474.8</v>
      </c>
      <c r="E12" s="122">
        <f>Monatsplanung!D12</f>
        <v>750</v>
      </c>
      <c r="F12" s="123">
        <f>Monatsplanung!Q12</f>
        <v>0.4835409836</v>
      </c>
      <c r="G12" s="122">
        <f>SUMIFS(Ausgaben!$J$6:$J$505,Ausgaben!$B$6:$B$505,$A12,Ausgaben!$K$6:$K$505,"Ja")</f>
        <v>154.2</v>
      </c>
      <c r="H12" s="122">
        <f>SUMIFS(Ausgaben!$J$6:$J$505,Ausgaben!$B$6:$B$505,$A12,Ausgaben!$G$6:$G$505,"Wunsch")</f>
        <v>303.2</v>
      </c>
      <c r="I12" s="122">
        <f>SUMIFS(Ausgaben!$J$6:$J$505,Ausgaben!$B$6:$B$505,$A12,Ausgaben!$G$6:$G$505,"Bedarf")</f>
        <v>1272</v>
      </c>
      <c r="J12" s="124">
        <f>Monatsplanung!O12</f>
        <v>474.8</v>
      </c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121">
        <f>Monatsplanung!A13</f>
        <v>46235</v>
      </c>
      <c r="B13" s="122">
        <f>Monatsplanung!C13</f>
        <v>0</v>
      </c>
      <c r="C13" s="122">
        <f>Monatsplanung!N13</f>
        <v>0</v>
      </c>
      <c r="D13" s="122">
        <f>Monatsplanung!P13</f>
        <v>0</v>
      </c>
      <c r="E13" s="122">
        <f>Monatsplanung!D13</f>
        <v>700</v>
      </c>
      <c r="F13" s="123">
        <f>Monatsplanung!Q13</f>
        <v>0</v>
      </c>
      <c r="G13" s="122">
        <f>SUMIFS(Ausgaben!$J$6:$J$505,Ausgaben!$B$6:$B$505,$A13,Ausgaben!$K$6:$K$505,"Ja")</f>
        <v>0</v>
      </c>
      <c r="H13" s="122">
        <f>SUMIFS(Ausgaben!$J$6:$J$505,Ausgaben!$B$6:$B$505,$A13,Ausgaben!$G$6:$G$505,"Wunsch")</f>
        <v>0</v>
      </c>
      <c r="I13" s="122">
        <f>SUMIFS(Ausgaben!$J$6:$J$505,Ausgaben!$B$6:$B$505,$A13,Ausgaben!$G$6:$G$505,"Bedarf")</f>
        <v>0</v>
      </c>
      <c r="J13" s="124">
        <f>Monatsplanung!O13</f>
        <v>1990</v>
      </c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121">
        <f>Monatsplanung!A14</f>
        <v>46266</v>
      </c>
      <c r="B14" s="122">
        <f>Monatsplanung!C14</f>
        <v>0</v>
      </c>
      <c r="C14" s="122">
        <f>Monatsplanung!N14</f>
        <v>0</v>
      </c>
      <c r="D14" s="122">
        <f>Monatsplanung!P14</f>
        <v>0</v>
      </c>
      <c r="E14" s="122">
        <f>Monatsplanung!D14</f>
        <v>700</v>
      </c>
      <c r="F14" s="123">
        <f>Monatsplanung!Q14</f>
        <v>0</v>
      </c>
      <c r="G14" s="122">
        <f>SUMIFS(Ausgaben!$J$6:$J$505,Ausgaben!$B$6:$B$505,$A14,Ausgaben!$K$6:$K$505,"Ja")</f>
        <v>0</v>
      </c>
      <c r="H14" s="122">
        <f>SUMIFS(Ausgaben!$J$6:$J$505,Ausgaben!$B$6:$B$505,$A14,Ausgaben!$G$6:$G$505,"Wunsch")</f>
        <v>0</v>
      </c>
      <c r="I14" s="122">
        <f>SUMIFS(Ausgaben!$J$6:$J$505,Ausgaben!$B$6:$B$505,$A14,Ausgaben!$G$6:$G$505,"Bedarf")</f>
        <v>0</v>
      </c>
      <c r="J14" s="124">
        <f>Monatsplanung!O14</f>
        <v>1920</v>
      </c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121">
        <f>Monatsplanung!A15</f>
        <v>46296</v>
      </c>
      <c r="B15" s="122">
        <f>Monatsplanung!C15</f>
        <v>0</v>
      </c>
      <c r="C15" s="122">
        <f>Monatsplanung!N15</f>
        <v>0</v>
      </c>
      <c r="D15" s="122">
        <f>Monatsplanung!P15</f>
        <v>0</v>
      </c>
      <c r="E15" s="122">
        <f>Monatsplanung!D15</f>
        <v>750</v>
      </c>
      <c r="F15" s="123">
        <f>Monatsplanung!Q15</f>
        <v>0</v>
      </c>
      <c r="G15" s="122">
        <f>SUMIFS(Ausgaben!$J$6:$J$505,Ausgaben!$B$6:$B$505,$A15,Ausgaben!$K$6:$K$505,"Ja")</f>
        <v>0</v>
      </c>
      <c r="H15" s="122">
        <f>SUMIFS(Ausgaben!$J$6:$J$505,Ausgaben!$B$6:$B$505,$A15,Ausgaben!$G$6:$G$505,"Wunsch")</f>
        <v>0</v>
      </c>
      <c r="I15" s="122">
        <f>SUMIFS(Ausgaben!$J$6:$J$505,Ausgaben!$B$6:$B$505,$A15,Ausgaben!$G$6:$G$505,"Bedarf")</f>
        <v>0</v>
      </c>
      <c r="J15" s="124">
        <f>Monatsplanung!O15</f>
        <v>2020</v>
      </c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121">
        <f>Monatsplanung!A16</f>
        <v>46327</v>
      </c>
      <c r="B16" s="122">
        <f>Monatsplanung!C16</f>
        <v>0</v>
      </c>
      <c r="C16" s="122">
        <f>Monatsplanung!N16</f>
        <v>0</v>
      </c>
      <c r="D16" s="122">
        <f>Monatsplanung!P16</f>
        <v>0</v>
      </c>
      <c r="E16" s="122">
        <f>Monatsplanung!D16</f>
        <v>700</v>
      </c>
      <c r="F16" s="123">
        <f>Monatsplanung!Q16</f>
        <v>0</v>
      </c>
      <c r="G16" s="122">
        <f>SUMIFS(Ausgaben!$J$6:$J$505,Ausgaben!$B$6:$B$505,$A16,Ausgaben!$K$6:$K$505,"Ja")</f>
        <v>0</v>
      </c>
      <c r="H16" s="122">
        <f>SUMIFS(Ausgaben!$J$6:$J$505,Ausgaben!$B$6:$B$505,$A16,Ausgaben!$G$6:$G$505,"Wunsch")</f>
        <v>0</v>
      </c>
      <c r="I16" s="122">
        <f>SUMIFS(Ausgaben!$J$6:$J$505,Ausgaben!$B$6:$B$505,$A16,Ausgaben!$G$6:$G$505,"Bedarf")</f>
        <v>0</v>
      </c>
      <c r="J16" s="124">
        <f>Monatsplanung!O16</f>
        <v>2040</v>
      </c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125">
        <f>Monatsplanung!A17</f>
        <v>46357</v>
      </c>
      <c r="B17" s="126">
        <f>Monatsplanung!C17</f>
        <v>0</v>
      </c>
      <c r="C17" s="126">
        <f>Monatsplanung!N17</f>
        <v>0</v>
      </c>
      <c r="D17" s="126">
        <f>Monatsplanung!P17</f>
        <v>0</v>
      </c>
      <c r="E17" s="126">
        <f>Monatsplanung!D17</f>
        <v>850</v>
      </c>
      <c r="F17" s="127">
        <f>Monatsplanung!Q17</f>
        <v>0</v>
      </c>
      <c r="G17" s="126">
        <f>SUMIFS(Ausgaben!$J$6:$J$505,Ausgaben!$B$6:$B$505,$A17,Ausgaben!$K$6:$K$505,"Ja")</f>
        <v>0</v>
      </c>
      <c r="H17" s="126">
        <f>SUMIFS(Ausgaben!$J$6:$J$505,Ausgaben!$B$6:$B$505,$A17,Ausgaben!$G$6:$G$505,"Wunsch")</f>
        <v>0</v>
      </c>
      <c r="I17" s="126">
        <f>SUMIFS(Ausgaben!$J$6:$J$505,Ausgaben!$B$6:$B$505,$A17,Ausgaben!$G$6:$G$505,"Bedarf")</f>
        <v>0</v>
      </c>
      <c r="J17" s="128">
        <f>Monatsplanung!O17</f>
        <v>2150</v>
      </c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89" t="s">
        <v>79</v>
      </c>
      <c r="B19" s="90">
        <f t="shared" ref="B19:E19" si="1">SUM(B6:B17)</f>
        <v>20750</v>
      </c>
      <c r="C19" s="90">
        <f t="shared" si="1"/>
        <v>10504.59</v>
      </c>
      <c r="D19" s="90">
        <f t="shared" si="1"/>
        <v>10245.41</v>
      </c>
      <c r="E19" s="90">
        <f t="shared" si="1"/>
        <v>8500</v>
      </c>
      <c r="F19" s="91">
        <f>IFERROR(D19/B19,0)</f>
        <v>0.4937546988</v>
      </c>
      <c r="G19" s="90">
        <f t="shared" ref="G19:J19" si="2">SUM(G6:G17)</f>
        <v>537.2</v>
      </c>
      <c r="H19" s="90">
        <f t="shared" si="2"/>
        <v>1226.09</v>
      </c>
      <c r="I19" s="90">
        <f t="shared" si="2"/>
        <v>9278.5</v>
      </c>
      <c r="J19" s="129">
        <f t="shared" si="2"/>
        <v>13325.41</v>
      </c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J2"/>
    <mergeCell ref="A3:J3"/>
  </mergeCells>
  <conditionalFormatting sqref="J6:J17">
    <cfRule type="colorScale" priority="1">
      <colorScale>
        <cfvo type="min"/>
        <cfvo type="percentile" val="50"/>
        <cfvo type="max"/>
        <color rgb="FFE8C5C9"/>
        <color rgb="FFF1D99B"/>
        <color rgb="FFB9D2B0"/>
      </colorScale>
    </cfRule>
  </conditionalFormatting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2.0"/>
    <col customWidth="1" min="2" max="4" width="17.0"/>
    <col customWidth="1" min="5" max="5" width="14.0"/>
    <col customWidth="1" min="6" max="6" width="17.0"/>
    <col customWidth="1" min="7" max="7" width="18.0"/>
    <col customWidth="1" min="8" max="8" width="17.0"/>
    <col customWidth="1" min="9" max="9" width="14.0"/>
    <col customWidth="1" min="10" max="10" width="18.0"/>
    <col customWidth="1" min="11" max="11" width="14.0"/>
    <col customWidth="1" min="12" max="12" width="27.0"/>
    <col customWidth="1" min="13" max="26" width="8.63"/>
  </cols>
  <sheetData>
    <row r="1" ht="27.75" customHeight="1">
      <c r="A1" s="130" t="s">
        <v>154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27.75" customHeight="1"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27.75" customHeight="1">
      <c r="A3" s="131" t="s">
        <v>155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68" t="s">
        <v>27</v>
      </c>
      <c r="B5" s="69" t="s">
        <v>156</v>
      </c>
      <c r="C5" s="69" t="s">
        <v>157</v>
      </c>
      <c r="D5" s="69" t="s">
        <v>158</v>
      </c>
      <c r="E5" s="69" t="s">
        <v>159</v>
      </c>
      <c r="F5" s="69" t="s">
        <v>160</v>
      </c>
      <c r="G5" s="69" t="s">
        <v>161</v>
      </c>
      <c r="H5" s="69" t="s">
        <v>162</v>
      </c>
      <c r="I5" s="69" t="s">
        <v>163</v>
      </c>
      <c r="J5" s="69" t="s">
        <v>164</v>
      </c>
      <c r="K5" s="69" t="s">
        <v>78</v>
      </c>
      <c r="L5" s="70" t="s">
        <v>91</v>
      </c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>
      <c r="A6" s="132" t="s">
        <v>165</v>
      </c>
      <c r="B6" s="72">
        <v>6000.0</v>
      </c>
      <c r="C6" s="72">
        <v>2450.0</v>
      </c>
      <c r="D6" s="72">
        <v>300.0</v>
      </c>
      <c r="E6" s="133">
        <v>46569.0</v>
      </c>
      <c r="F6" s="74">
        <f t="shared" ref="F6:F13" si="1">IF(OR(B6="",C6=""),"",MAX(B6-C6,0))</f>
        <v>3550</v>
      </c>
      <c r="G6" s="134">
        <f t="shared" ref="G6:G13" si="2">IF(E6="","",MAX(0,(YEAR(E6)-YEAR(TODAY()))*12+MONTH(E6)-MONTH(TODAY())))</f>
        <v>12</v>
      </c>
      <c r="H6" s="74">
        <f t="shared" ref="H6:H13" si="3">IFERROR(F6/G6,0)</f>
        <v>295.8333333</v>
      </c>
      <c r="I6" s="75">
        <f t="shared" ref="I6:I13" si="4">IFERROR(C6/B6,0)</f>
        <v>0.4083333333</v>
      </c>
      <c r="J6" s="135">
        <f t="shared" ref="J6:J13" si="5">IF(OR(F6="",D6&lt;=0),"",EDATE(TODAY(),ROUNDUP(F6/D6,0)))</f>
        <v>46578</v>
      </c>
      <c r="K6" s="136" t="s">
        <v>166</v>
      </c>
      <c r="L6" s="137" t="s">
        <v>167</v>
      </c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>
      <c r="A7" s="138" t="s">
        <v>168</v>
      </c>
      <c r="B7" s="78">
        <v>3500.0</v>
      </c>
      <c r="C7" s="78">
        <v>900.0</v>
      </c>
      <c r="D7" s="78">
        <v>220.0</v>
      </c>
      <c r="E7" s="139">
        <v>46661.0</v>
      </c>
      <c r="F7" s="80">
        <f t="shared" si="1"/>
        <v>2600</v>
      </c>
      <c r="G7" s="140">
        <f t="shared" si="2"/>
        <v>15</v>
      </c>
      <c r="H7" s="80">
        <f t="shared" si="3"/>
        <v>173.3333333</v>
      </c>
      <c r="I7" s="81">
        <f t="shared" si="4"/>
        <v>0.2571428571</v>
      </c>
      <c r="J7" s="141">
        <f t="shared" si="5"/>
        <v>46578</v>
      </c>
      <c r="K7" s="142" t="s">
        <v>166</v>
      </c>
      <c r="L7" s="143" t="s">
        <v>169</v>
      </c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>
      <c r="A8" s="138" t="s">
        <v>170</v>
      </c>
      <c r="B8" s="78">
        <v>2400.0</v>
      </c>
      <c r="C8" s="78">
        <v>650.0</v>
      </c>
      <c r="D8" s="78">
        <v>180.0</v>
      </c>
      <c r="E8" s="139">
        <v>46600.0</v>
      </c>
      <c r="F8" s="80">
        <f t="shared" si="1"/>
        <v>1750</v>
      </c>
      <c r="G8" s="140">
        <f t="shared" si="2"/>
        <v>13</v>
      </c>
      <c r="H8" s="80">
        <f t="shared" si="3"/>
        <v>134.6153846</v>
      </c>
      <c r="I8" s="81">
        <f t="shared" si="4"/>
        <v>0.2708333333</v>
      </c>
      <c r="J8" s="141">
        <f t="shared" si="5"/>
        <v>46517</v>
      </c>
      <c r="K8" s="142" t="s">
        <v>166</v>
      </c>
      <c r="L8" s="143" t="s">
        <v>97</v>
      </c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>
      <c r="A9" s="138" t="s">
        <v>112</v>
      </c>
      <c r="B9" s="78">
        <v>1200.0</v>
      </c>
      <c r="C9" s="78">
        <v>300.0</v>
      </c>
      <c r="D9" s="78">
        <v>100.0</v>
      </c>
      <c r="E9" s="139">
        <v>46539.0</v>
      </c>
      <c r="F9" s="80">
        <f t="shared" si="1"/>
        <v>900</v>
      </c>
      <c r="G9" s="140">
        <f t="shared" si="2"/>
        <v>11</v>
      </c>
      <c r="H9" s="80">
        <f t="shared" si="3"/>
        <v>81.81818182</v>
      </c>
      <c r="I9" s="81">
        <f t="shared" si="4"/>
        <v>0.25</v>
      </c>
      <c r="J9" s="141">
        <f t="shared" si="5"/>
        <v>46487</v>
      </c>
      <c r="K9" s="142" t="s">
        <v>171</v>
      </c>
      <c r="L9" s="143" t="s">
        <v>97</v>
      </c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>
      <c r="A10" s="138"/>
      <c r="B10" s="78"/>
      <c r="C10" s="78"/>
      <c r="D10" s="78"/>
      <c r="E10" s="139"/>
      <c r="F10" s="80" t="str">
        <f t="shared" si="1"/>
        <v/>
      </c>
      <c r="G10" s="140" t="str">
        <f t="shared" si="2"/>
        <v/>
      </c>
      <c r="H10" s="80">
        <f t="shared" si="3"/>
        <v>0</v>
      </c>
      <c r="I10" s="81">
        <f t="shared" si="4"/>
        <v>0</v>
      </c>
      <c r="J10" s="141" t="str">
        <f t="shared" si="5"/>
        <v/>
      </c>
      <c r="K10" s="142"/>
      <c r="L10" s="143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>
      <c r="A11" s="138"/>
      <c r="B11" s="78"/>
      <c r="C11" s="78"/>
      <c r="D11" s="78"/>
      <c r="E11" s="139"/>
      <c r="F11" s="80" t="str">
        <f t="shared" si="1"/>
        <v/>
      </c>
      <c r="G11" s="140" t="str">
        <f t="shared" si="2"/>
        <v/>
      </c>
      <c r="H11" s="80">
        <f t="shared" si="3"/>
        <v>0</v>
      </c>
      <c r="I11" s="81">
        <f t="shared" si="4"/>
        <v>0</v>
      </c>
      <c r="J11" s="141" t="str">
        <f t="shared" si="5"/>
        <v/>
      </c>
      <c r="K11" s="142"/>
      <c r="L11" s="143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>
      <c r="A12" s="138"/>
      <c r="B12" s="78"/>
      <c r="C12" s="78"/>
      <c r="D12" s="78"/>
      <c r="E12" s="139"/>
      <c r="F12" s="80" t="str">
        <f t="shared" si="1"/>
        <v/>
      </c>
      <c r="G12" s="140" t="str">
        <f t="shared" si="2"/>
        <v/>
      </c>
      <c r="H12" s="80">
        <f t="shared" si="3"/>
        <v>0</v>
      </c>
      <c r="I12" s="81">
        <f t="shared" si="4"/>
        <v>0</v>
      </c>
      <c r="J12" s="141" t="str">
        <f t="shared" si="5"/>
        <v/>
      </c>
      <c r="K12" s="142"/>
      <c r="L12" s="143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>
      <c r="A13" s="144"/>
      <c r="B13" s="84"/>
      <c r="C13" s="84"/>
      <c r="D13" s="84"/>
      <c r="E13" s="145"/>
      <c r="F13" s="86" t="str">
        <f t="shared" si="1"/>
        <v/>
      </c>
      <c r="G13" s="146" t="str">
        <f t="shared" si="2"/>
        <v/>
      </c>
      <c r="H13" s="86">
        <f t="shared" si="3"/>
        <v>0</v>
      </c>
      <c r="I13" s="87">
        <f t="shared" si="4"/>
        <v>0</v>
      </c>
      <c r="J13" s="147" t="str">
        <f t="shared" si="5"/>
        <v/>
      </c>
      <c r="K13" s="148"/>
      <c r="L13" s="149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>
      <c r="A16" s="4" t="s">
        <v>172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>
      <c r="A17" s="45" t="s">
        <v>27</v>
      </c>
      <c r="B17" s="47" t="s">
        <v>163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150" t="str">
        <f t="shared" ref="A18:A25" si="6">IF(A6="","",A6)</f>
        <v>Notgroschen</v>
      </c>
      <c r="B18" s="151">
        <f t="shared" ref="B18:B25" si="7">IF(I6="","",I6)</f>
        <v>0.4083333333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152" t="str">
        <f t="shared" si="6"/>
        <v>Japanreise</v>
      </c>
      <c r="B19" s="153">
        <f t="shared" si="7"/>
        <v>0.2571428571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152" t="str">
        <f t="shared" si="6"/>
        <v>Neue Kamera</v>
      </c>
      <c r="B20" s="153">
        <f t="shared" si="7"/>
        <v>0.2708333333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152" t="str">
        <f t="shared" si="6"/>
        <v>Weiterbildung</v>
      </c>
      <c r="B21" s="153">
        <f t="shared" si="7"/>
        <v>0.25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152" t="str">
        <f t="shared" si="6"/>
        <v/>
      </c>
      <c r="B22" s="153">
        <f t="shared" si="7"/>
        <v>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152" t="str">
        <f t="shared" si="6"/>
        <v/>
      </c>
      <c r="B23" s="153">
        <f t="shared" si="7"/>
        <v>0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152" t="str">
        <f t="shared" si="6"/>
        <v/>
      </c>
      <c r="B24" s="153">
        <f t="shared" si="7"/>
        <v>0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154" t="str">
        <f t="shared" si="6"/>
        <v/>
      </c>
      <c r="B25" s="155">
        <f t="shared" si="7"/>
        <v>0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L2"/>
    <mergeCell ref="A3:L3"/>
    <mergeCell ref="A16:F16"/>
  </mergeCells>
  <conditionalFormatting sqref="H6:H13">
    <cfRule type="expression" dxfId="4" priority="1">
      <formula>H6&gt;D6</formula>
    </cfRule>
  </conditionalFormatting>
  <conditionalFormatting sqref="K6:K13">
    <cfRule type="expression" dxfId="5" priority="2">
      <formula>K6="Erreicht"</formula>
    </cfRule>
  </conditionalFormatting>
  <dataValidations>
    <dataValidation type="list" allowBlank="1" sqref="K6:K13">
      <formula1>Listen!$I$5:$I$7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0"/>
    <col customWidth="1" min="2" max="5" width="31.0"/>
    <col customWidth="1" min="6" max="6" width="18.0"/>
    <col customWidth="1" min="7" max="7" width="15.0"/>
    <col customWidth="1" min="8" max="8" width="34.0"/>
    <col customWidth="1" min="9" max="26" width="8.63"/>
  </cols>
  <sheetData>
    <row r="1" ht="27.75" customHeight="1">
      <c r="A1" s="93" t="s">
        <v>173</v>
      </c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ht="27.75" customHeight="1"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ht="27.75" customHeight="1">
      <c r="A3" s="94" t="s">
        <v>174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</row>
    <row r="5">
      <c r="A5" s="68" t="s">
        <v>46</v>
      </c>
      <c r="B5" s="69" t="s">
        <v>175</v>
      </c>
      <c r="C5" s="69" t="s">
        <v>176</v>
      </c>
      <c r="D5" s="69" t="s">
        <v>177</v>
      </c>
      <c r="E5" s="69" t="s">
        <v>178</v>
      </c>
      <c r="F5" s="69" t="s">
        <v>90</v>
      </c>
      <c r="G5" s="69" t="s">
        <v>179</v>
      </c>
      <c r="H5" s="70" t="s">
        <v>180</v>
      </c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48.0" customHeight="1">
      <c r="A6" s="71">
        <v>46023.0</v>
      </c>
      <c r="B6" s="136" t="s">
        <v>181</v>
      </c>
      <c r="C6" s="136" t="s">
        <v>182</v>
      </c>
      <c r="D6" s="136" t="s">
        <v>183</v>
      </c>
      <c r="E6" s="136" t="s">
        <v>184</v>
      </c>
      <c r="F6" s="136">
        <v>4.0</v>
      </c>
      <c r="G6" s="136">
        <v>8.0</v>
      </c>
      <c r="H6" s="137" t="s">
        <v>185</v>
      </c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</row>
    <row r="7" ht="48.0" customHeight="1">
      <c r="A7" s="77">
        <v>46054.0</v>
      </c>
      <c r="B7" s="142"/>
      <c r="C7" s="142"/>
      <c r="D7" s="142"/>
      <c r="E7" s="142"/>
      <c r="F7" s="142"/>
      <c r="G7" s="142"/>
      <c r="H7" s="143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ht="48.0" customHeight="1">
      <c r="A8" s="77">
        <v>46082.0</v>
      </c>
      <c r="B8" s="142"/>
      <c r="C8" s="142"/>
      <c r="D8" s="142"/>
      <c r="E8" s="142"/>
      <c r="F8" s="142"/>
      <c r="G8" s="142"/>
      <c r="H8" s="143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</row>
    <row r="9" ht="48.0" customHeight="1">
      <c r="A9" s="77">
        <v>46113.0</v>
      </c>
      <c r="B9" s="142"/>
      <c r="C9" s="142"/>
      <c r="D9" s="142"/>
      <c r="E9" s="142"/>
      <c r="F9" s="142"/>
      <c r="G9" s="142"/>
      <c r="H9" s="143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48.0" customHeight="1">
      <c r="A10" s="77">
        <v>46143.0</v>
      </c>
      <c r="B10" s="142"/>
      <c r="C10" s="142"/>
      <c r="D10" s="142"/>
      <c r="E10" s="142"/>
      <c r="F10" s="142"/>
      <c r="G10" s="142"/>
      <c r="H10" s="143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</row>
    <row r="11" ht="48.0" customHeight="1">
      <c r="A11" s="77">
        <v>46174.0</v>
      </c>
      <c r="B11" s="142"/>
      <c r="C11" s="142"/>
      <c r="D11" s="142"/>
      <c r="E11" s="142"/>
      <c r="F11" s="142"/>
      <c r="G11" s="142"/>
      <c r="H11" s="143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ht="48.0" customHeight="1">
      <c r="A12" s="77">
        <v>46204.0</v>
      </c>
      <c r="B12" s="142"/>
      <c r="C12" s="142"/>
      <c r="D12" s="142"/>
      <c r="E12" s="142"/>
      <c r="F12" s="142"/>
      <c r="G12" s="142"/>
      <c r="H12" s="143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ht="48.0" customHeight="1">
      <c r="A13" s="77">
        <v>46235.0</v>
      </c>
      <c r="B13" s="142"/>
      <c r="C13" s="142"/>
      <c r="D13" s="142"/>
      <c r="E13" s="142"/>
      <c r="F13" s="142"/>
      <c r="G13" s="142"/>
      <c r="H13" s="143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</row>
    <row r="14" ht="48.0" customHeight="1">
      <c r="A14" s="77">
        <v>46266.0</v>
      </c>
      <c r="B14" s="142"/>
      <c r="C14" s="142"/>
      <c r="D14" s="142"/>
      <c r="E14" s="142"/>
      <c r="F14" s="142"/>
      <c r="G14" s="142"/>
      <c r="H14" s="143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</row>
    <row r="15" ht="48.0" customHeight="1">
      <c r="A15" s="77">
        <v>46296.0</v>
      </c>
      <c r="B15" s="142"/>
      <c r="C15" s="142"/>
      <c r="D15" s="142"/>
      <c r="E15" s="142"/>
      <c r="F15" s="142"/>
      <c r="G15" s="142"/>
      <c r="H15" s="143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</row>
    <row r="16" ht="48.0" customHeight="1">
      <c r="A16" s="77">
        <v>46327.0</v>
      </c>
      <c r="B16" s="142"/>
      <c r="C16" s="142"/>
      <c r="D16" s="142"/>
      <c r="E16" s="142"/>
      <c r="F16" s="142"/>
      <c r="G16" s="142"/>
      <c r="H16" s="143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</row>
    <row r="17" ht="48.0" customHeight="1">
      <c r="A17" s="83">
        <v>46357.0</v>
      </c>
      <c r="B17" s="148"/>
      <c r="C17" s="148"/>
      <c r="D17" s="148"/>
      <c r="E17" s="148"/>
      <c r="F17" s="148"/>
      <c r="G17" s="148"/>
      <c r="H17" s="149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</row>
    <row r="18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</row>
    <row r="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</row>
    <row r="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</row>
    <row r="21" ht="15.75" customHeight="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</row>
    <row r="22" ht="15.75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</row>
    <row r="23" ht="15.75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</row>
    <row r="24" ht="15.75" customHeight="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</row>
    <row r="25" ht="15.75" customHeight="1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</row>
    <row r="26" ht="15.7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</row>
    <row r="27" ht="15.75" customHeight="1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</row>
    <row r="28" ht="15.75" customHeight="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</row>
    <row r="29" ht="15.75" customHeight="1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</row>
    <row r="30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</row>
    <row r="31" ht="15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</row>
    <row r="3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</row>
    <row r="33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</row>
    <row r="34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</row>
    <row r="35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</row>
    <row r="37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</row>
    <row r="38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</row>
    <row r="39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</row>
    <row r="40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</row>
    <row r="41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</row>
    <row r="4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</row>
    <row r="43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</row>
    <row r="44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</row>
    <row r="45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</row>
    <row r="46" ht="15.75" customHeight="1">
      <c r="A46" s="32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</row>
    <row r="47" ht="15.75" customHeight="1">
      <c r="A47" s="32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</row>
    <row r="48" ht="15.75" customHeight="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</row>
    <row r="49" ht="15.75" customHeight="1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</row>
    <row r="50" ht="15.75" customHeight="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</row>
    <row r="51" ht="15.75" customHeight="1">
      <c r="A51" s="32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</row>
    <row r="52" ht="15.75" customHeight="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</row>
    <row r="53" ht="15.75" customHeight="1">
      <c r="A53" s="32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</row>
    <row r="54" ht="15.75" customHeight="1">
      <c r="A54" s="32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</row>
    <row r="55" ht="15.75" customHeight="1">
      <c r="A55" s="32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</row>
    <row r="56" ht="15.75" customHeight="1">
      <c r="A56" s="32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</row>
    <row r="57" ht="15.75" customHeight="1">
      <c r="A57" s="32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</row>
    <row r="58" ht="15.75" customHeight="1">
      <c r="A58" s="32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</row>
    <row r="59" ht="15.75" customHeight="1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</row>
    <row r="60" ht="15.75" customHeight="1">
      <c r="A60" s="32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2"/>
    <mergeCell ref="A3:H3"/>
  </mergeCells>
  <conditionalFormatting sqref="F6:F17">
    <cfRule type="colorScale" priority="1">
      <colorScale>
        <cfvo type="min"/>
        <cfvo type="percentile" val="50"/>
        <cfvo type="max"/>
        <color rgb="FFE8C5C9"/>
        <color rgb="FFF1D99B"/>
        <color rgb="FFB9D2B0"/>
      </colorScale>
    </cfRule>
  </conditionalFormatting>
  <dataValidations>
    <dataValidation type="list" allowBlank="1" sqref="F6:F17">
      <formula1>Listen!$H$5:$H$9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0"/>
    <col customWidth="1" min="2" max="8" width="16.0"/>
    <col customWidth="1" min="9" max="26" width="8.63"/>
  </cols>
  <sheetData>
    <row r="1" ht="27.75" customHeight="1">
      <c r="A1" s="67" t="s">
        <v>186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7.75" customHeight="1"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7.75" customHeight="1">
      <c r="A3" s="3" t="s">
        <v>187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 t="s">
        <v>188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5.75" customHeight="1">
      <c r="A6" s="156" t="s">
        <v>189</v>
      </c>
      <c r="B6" s="157" t="s">
        <v>190</v>
      </c>
      <c r="C6" s="158" t="s">
        <v>191</v>
      </c>
      <c r="D6" s="36"/>
      <c r="E6" s="36"/>
      <c r="F6" s="36"/>
      <c r="G6" s="36"/>
      <c r="H6" s="3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45.75" customHeight="1">
      <c r="A7" s="159" t="s">
        <v>192</v>
      </c>
      <c r="B7" s="160" t="s">
        <v>193</v>
      </c>
      <c r="C7" s="161" t="s">
        <v>194</v>
      </c>
      <c r="D7" s="36"/>
      <c r="E7" s="36"/>
      <c r="F7" s="36"/>
      <c r="G7" s="36"/>
      <c r="H7" s="3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5.75" customHeight="1">
      <c r="A8" s="156" t="s">
        <v>195</v>
      </c>
      <c r="B8" s="157" t="s">
        <v>196</v>
      </c>
      <c r="C8" s="158" t="s">
        <v>197</v>
      </c>
      <c r="D8" s="36"/>
      <c r="E8" s="36"/>
      <c r="F8" s="36"/>
      <c r="G8" s="36"/>
      <c r="H8" s="3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45.75" customHeight="1">
      <c r="A9" s="159" t="s">
        <v>198</v>
      </c>
      <c r="B9" s="160" t="s">
        <v>199</v>
      </c>
      <c r="C9" s="161" t="s">
        <v>200</v>
      </c>
      <c r="D9" s="36"/>
      <c r="E9" s="36"/>
      <c r="F9" s="36"/>
      <c r="G9" s="36"/>
      <c r="H9" s="3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45.75" customHeight="1">
      <c r="A10" s="156" t="s">
        <v>201</v>
      </c>
      <c r="B10" s="157" t="s">
        <v>202</v>
      </c>
      <c r="C10" s="158" t="s">
        <v>203</v>
      </c>
      <c r="D10" s="36"/>
      <c r="E10" s="36"/>
      <c r="F10" s="36"/>
      <c r="G10" s="36"/>
      <c r="H10" s="3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45.75" customHeight="1">
      <c r="A11" s="159" t="s">
        <v>204</v>
      </c>
      <c r="B11" s="160" t="s">
        <v>205</v>
      </c>
      <c r="C11" s="161" t="s">
        <v>206</v>
      </c>
      <c r="D11" s="36"/>
      <c r="E11" s="36"/>
      <c r="F11" s="36"/>
      <c r="G11" s="36"/>
      <c r="H11" s="3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5" t="s">
        <v>207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42.0" customHeight="1">
      <c r="A14" s="162" t="s">
        <v>208</v>
      </c>
      <c r="B14" s="163" t="s">
        <v>209</v>
      </c>
      <c r="C14" s="36"/>
      <c r="D14" s="36"/>
      <c r="E14" s="36"/>
      <c r="F14" s="36"/>
      <c r="G14" s="36"/>
      <c r="H14" s="3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42.0" customHeight="1">
      <c r="A15" s="164" t="s">
        <v>210</v>
      </c>
      <c r="B15" s="158" t="s">
        <v>211</v>
      </c>
      <c r="C15" s="36"/>
      <c r="D15" s="36"/>
      <c r="E15" s="36"/>
      <c r="F15" s="36"/>
      <c r="G15" s="36"/>
      <c r="H15" s="3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42.0" customHeight="1">
      <c r="A16" s="162" t="s">
        <v>179</v>
      </c>
      <c r="B16" s="163" t="s">
        <v>212</v>
      </c>
      <c r="C16" s="36"/>
      <c r="D16" s="36"/>
      <c r="E16" s="36"/>
      <c r="F16" s="36"/>
      <c r="G16" s="36"/>
      <c r="H16" s="3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42.0" customHeight="1">
      <c r="A17" s="164" t="s">
        <v>213</v>
      </c>
      <c r="B17" s="158" t="s">
        <v>214</v>
      </c>
      <c r="C17" s="36"/>
      <c r="D17" s="36"/>
      <c r="E17" s="36"/>
      <c r="F17" s="36"/>
      <c r="G17" s="36"/>
      <c r="H17" s="34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42.0" customHeight="1">
      <c r="A18" s="162" t="s">
        <v>215</v>
      </c>
      <c r="B18" s="163" t="s">
        <v>216</v>
      </c>
      <c r="C18" s="36"/>
      <c r="D18" s="36"/>
      <c r="E18" s="36"/>
      <c r="F18" s="36"/>
      <c r="G18" s="36"/>
      <c r="H18" s="34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65" t="s">
        <v>217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166" t="s">
        <v>218</v>
      </c>
      <c r="B21" s="7"/>
      <c r="C21" s="7"/>
      <c r="D21" s="7"/>
      <c r="E21" s="7"/>
      <c r="F21" s="7"/>
      <c r="G21" s="7"/>
      <c r="H21" s="8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3"/>
      <c r="H22" s="24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10"/>
      <c r="B23" s="11"/>
      <c r="C23" s="11"/>
      <c r="D23" s="11"/>
      <c r="E23" s="11"/>
      <c r="F23" s="11"/>
      <c r="G23" s="11"/>
      <c r="H23" s="1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1:H2"/>
    <mergeCell ref="A3:H3"/>
    <mergeCell ref="A5:H5"/>
    <mergeCell ref="C6:H6"/>
    <mergeCell ref="C7:H7"/>
    <mergeCell ref="C8:H8"/>
    <mergeCell ref="C9:H9"/>
    <mergeCell ref="B18:H18"/>
    <mergeCell ref="A20:H20"/>
    <mergeCell ref="A21:H23"/>
    <mergeCell ref="C10:H10"/>
    <mergeCell ref="C11:H11"/>
    <mergeCell ref="A13:H13"/>
    <mergeCell ref="B14:H14"/>
    <mergeCell ref="B15:H15"/>
    <mergeCell ref="B16:H16"/>
    <mergeCell ref="B17:H17"/>
  </mergeCells>
  <printOptions/>
  <pageMargins bottom="0.75" footer="0.0" header="0.0" left="0.7" right="0.7" top="0.75"/>
  <pageSetup orientation="landscape"/>
  <drawing r:id="rId1"/>
</worksheet>
</file>